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890" firstSheet="11" activeTab="17"/>
  </bookViews>
  <sheets>
    <sheet name="封面" sheetId="23" r:id="rId1"/>
    <sheet name="一般公共决算（目录）" sheetId="1" r:id="rId2"/>
    <sheet name="(1)一般公共预算收入决算表" sheetId="2" r:id="rId3"/>
    <sheet name="(2)一般公共预算支出决算表" sheetId="3" r:id="rId4"/>
    <sheet name="(3)一般公共预算本级支出决算表" sheetId="4" r:id="rId5"/>
    <sheet name="（4）一般公共预算政府经济分类支出决算表" sheetId="5" r:id="rId6"/>
    <sheet name="（5）一般公共预算本级政府经济分类决算表" sheetId="21" r:id="rId7"/>
    <sheet name="（6）一般公共预算示范区税收返还和转移支付表" sheetId="28" r:id="rId8"/>
    <sheet name="（7）一般公共预算本级税收返还和转移支付表" sheetId="22" r:id="rId9"/>
    <sheet name="（8）政府一般债务限额和余额情况决算表" sheetId="7" r:id="rId10"/>
    <sheet name="政府性基金决算（目录）" sheetId="8" r:id="rId11"/>
    <sheet name="（1）政府性基金收入决算表" sheetId="10" r:id="rId12"/>
    <sheet name="（2）政府性基金支出决算表" sheetId="27" r:id="rId13"/>
    <sheet name="（3）本级政府性基金支出表" sheetId="24" r:id="rId14"/>
    <sheet name="（4）政府性基金转移支付决算表" sheetId="11" r:id="rId15"/>
    <sheet name="（5）本级政府性基金转移支付决算表" sheetId="29" r:id="rId16"/>
    <sheet name="（6）政府专项债务限额和余额情况决算表" sheetId="12" r:id="rId17"/>
    <sheet name="国有资本经营决算（目录）" sheetId="13" r:id="rId18"/>
    <sheet name="（1）国有资本经营预算收入决算表" sheetId="14" r:id="rId19"/>
    <sheet name="（2）国有资本经营预算支出决算表" sheetId="15" r:id="rId20"/>
    <sheet name="（3）国有资本经营预算转移支付决算表" sheetId="26" r:id="rId21"/>
    <sheet name="（4）本级国有资本预算经营预算支出表" sheetId="25" r:id="rId22"/>
    <sheet name="社会保险基金决算（目录）" sheetId="16" r:id="rId23"/>
    <sheet name="（1）社会保险基金收入支出决算表（全辖）" sheetId="17" r:id="rId24"/>
    <sheet name="（2）社会保险基金收入支出决算表（本级）" sheetId="18" r:id="rId25"/>
  </sheets>
  <externalReferences>
    <externalReference r:id="rId26"/>
    <externalReference r:id="rId27"/>
  </externalReferences>
  <definedNames>
    <definedName name="_xlnm.Print_Area" localSheetId="1">'一般公共决算（目录）'!$A$1:$B$10</definedName>
    <definedName name="_xlnm.Print_Titles" localSheetId="4">'(3)一般公共预算本级支出决算表'!$1:$2</definedName>
    <definedName name="_xlnm.Print_Titles" localSheetId="5">'（4）一般公共预算政府经济分类支出决算表'!$1:$3</definedName>
    <definedName name="_xlnm.Print_Titles" localSheetId="6">'（5）一般公共预算本级政府经济分类决算表'!$1:$1</definedName>
    <definedName name="_xlnm.Print_Titles" localSheetId="7">'（6）一般公共预算示范区税收返还和转移支付表'!$1:$1</definedName>
    <definedName name="_xlnm.Print_Titles" localSheetId="8">'（7）一般公共预算本级税收返还和转移支付表'!$1:$2</definedName>
    <definedName name="_xlnm.Print_Titles" localSheetId="11">'（1）政府性基金收入决算表'!$1:$2</definedName>
    <definedName name="_xlnm.Print_Titles" localSheetId="12">'（2）政府性基金支出决算表'!$1:$2</definedName>
    <definedName name="_xlnm.Print_Titles" localSheetId="13">'（3）本级政府性基金支出表'!$1:$2</definedName>
    <definedName name="_xlnm.Print_Titles" localSheetId="15">'（5）本级政府性基金转移支付决算表'!$1:$2</definedName>
    <definedName name="_xlnm.Print_Titles" localSheetId="18">'（1）国有资本经营预算收入决算表'!$1:$3</definedName>
    <definedName name="_xlnm.Print_Titles" localSheetId="19">'（2）国有资本经营预算支出决算表'!$1:$3</definedName>
    <definedName name="_xlnm.Print_Titles" localSheetId="21">'（4）本级国有资本预算经营预算支出表'!$1:$3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<sst xmlns="http://schemas.openxmlformats.org/spreadsheetml/2006/main" count="3083" uniqueCount="1856">
  <si>
    <t>2024年杨凌示范区财政决算（草案）报表</t>
  </si>
  <si>
    <t>部门名称：杨凌示范区财政局</t>
  </si>
  <si>
    <t>一般公共预算收支决算表</t>
  </si>
  <si>
    <t>2024年度杨凌示范区一般公共预算收入决算总表</t>
  </si>
  <si>
    <r>
      <rPr>
        <sz val="18"/>
        <color theme="1"/>
        <rFont val="宋体"/>
        <charset val="134"/>
        <scheme val="minor"/>
      </rPr>
      <t>2024</t>
    </r>
    <r>
      <rPr>
        <sz val="18"/>
        <rFont val="宋体"/>
        <charset val="134"/>
      </rPr>
      <t>年度杨凌示范区一般公共预算支出决算总表</t>
    </r>
  </si>
  <si>
    <t>2024年度杨凌示范区本级一般公共预算支出决算表</t>
  </si>
  <si>
    <t>2024年杨凌示范区一般公共预算(基本)支出决算经济分类表</t>
  </si>
  <si>
    <t>2024年杨凌示范区本级一般公共预算(基本)支出决算经济分类表</t>
  </si>
  <si>
    <t>2024年度杨凌示范区一般公共预算转移性收支决算表</t>
  </si>
  <si>
    <t>2024年度杨凌示范区本级一般公共预算转移性收支决算表</t>
  </si>
  <si>
    <t>2024年度杨凌示范区政府一般债务限额和余额情况决算表</t>
  </si>
  <si>
    <r>
      <rPr>
        <sz val="18"/>
        <color theme="1"/>
        <rFont val="宋体"/>
        <charset val="134"/>
        <scheme val="minor"/>
      </rPr>
      <t>2024</t>
    </r>
    <r>
      <rPr>
        <b/>
        <sz val="18"/>
        <rFont val="宋体"/>
        <charset val="134"/>
      </rPr>
      <t>年度杨凌示范区一般公共预算收入决算总表</t>
    </r>
  </si>
  <si>
    <t>单位:万元</t>
  </si>
  <si>
    <t>预算科目</t>
  </si>
  <si>
    <t>决算数（全辖）</t>
  </si>
  <si>
    <t>决算数（本级）</t>
  </si>
  <si>
    <t>一、税收收入</t>
  </si>
  <si>
    <t xml:space="preserve">  增值税</t>
  </si>
  <si>
    <t xml:space="preserve">  企业所得税</t>
  </si>
  <si>
    <t xml:space="preserve">  个人所得税(款)</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</si>
  <si>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</si>
  <si>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</si>
  <si>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</si>
  <si>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</si>
  <si>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</si>
  <si>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</si>
  <si>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车船税(款)</t>
  </si>
  <si>
    <t xml:space="preserve">  耕地占用税(款)</t>
  </si>
  <si>
    <t xml:space="preserve">  契税(款)</t>
  </si>
  <si>
    <t xml:space="preserve">  烟叶税(款)</t>
  </si>
  <si>
    <t xml:space="preserve">  环境保护税(款)</t>
  </si>
  <si>
    <t xml:space="preserve">  其他税收收入(款)</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</si>
  <si>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</si>
  <si>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</si>
  <si>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</si>
  <si>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</si>
  <si>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</si>
  <si>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</si>
  <si>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</si>
  <si>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其他收入(款)</t>
  </si>
  <si>
    <t>本 年 收 入 合 计</t>
  </si>
  <si>
    <r>
      <rPr>
        <sz val="18"/>
        <color theme="1"/>
        <rFont val="宋体"/>
        <charset val="134"/>
        <scheme val="minor"/>
      </rPr>
      <t>2024</t>
    </r>
    <r>
      <rPr>
        <b/>
        <sz val="18"/>
        <rFont val="宋体"/>
        <charset val="134"/>
      </rPr>
      <t>年度杨凌示范区一般公共预算支出决算总表</t>
    </r>
  </si>
  <si>
    <t>单位：万元</t>
  </si>
  <si>
    <t>一、一般公共服务支出</t>
  </si>
  <si>
    <t>二、外交支出</t>
  </si>
  <si>
    <t>三、国防支出</t>
  </si>
  <si>
    <t>四、公共安全支出</t>
  </si>
  <si>
    <t>五、教育支出</t>
  </si>
  <si>
    <t>六、科学技术支出</t>
  </si>
  <si>
    <t>七、文化体育与传媒支出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</si>
  <si>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</si>
  <si>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</si>
  <si>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</si>
  <si>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</si>
  <si>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</si>
  <si>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</si>
  <si>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</si>
  <si>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</si>
  <si>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</si>
  <si>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</si>
  <si>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</si>
  <si>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</si>
  <si>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</si>
  <si>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二十一、预备费</t>
  </si>
  <si>
    <t>二十二、灾害防治及应急管理支出</t>
  </si>
  <si>
    <t>二十三、其他支出</t>
  </si>
  <si>
    <t>二十四、债务付息支出</t>
  </si>
  <si>
    <t>二十五、债务发行费用支出</t>
  </si>
  <si>
    <t>本 年 支 出 合 计</t>
  </si>
  <si>
    <t>科目编码</t>
  </si>
  <si>
    <t>科目名称</t>
  </si>
  <si>
    <t>决算数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</si>
  <si>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</si>
  <si>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</si>
  <si>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</si>
  <si>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</si>
  <si>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</si>
  <si>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</si>
  <si>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</si>
  <si>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</si>
  <si>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</si>
  <si>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</si>
  <si>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</si>
  <si>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</si>
  <si>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</si>
  <si>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</si>
  <si>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</si>
  <si>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</si>
  <si>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</si>
  <si>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</si>
  <si>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</si>
  <si>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</si>
  <si>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</si>
  <si>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</si>
  <si>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</si>
  <si>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</si>
  <si>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</si>
  <si>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</si>
  <si>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</si>
  <si>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</si>
  <si>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</si>
  <si>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</si>
  <si>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</si>
  <si>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</si>
  <si>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</si>
  <si>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</si>
  <si>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</si>
  <si>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</si>
  <si>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</si>
  <si>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</si>
  <si>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</si>
  <si>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</si>
  <si>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</si>
  <si>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</si>
  <si>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</si>
  <si>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</si>
  <si>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</si>
  <si>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</si>
  <si>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</si>
  <si>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</si>
  <si>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</si>
  <si>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</si>
  <si>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</si>
  <si>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</si>
  <si>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</si>
  <si>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</si>
  <si>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</si>
  <si>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</si>
  <si>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</si>
  <si>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</si>
  <si>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</si>
  <si>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</si>
  <si>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</si>
  <si>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</si>
  <si>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</si>
  <si>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</si>
  <si>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</si>
  <si>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</si>
  <si>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</si>
  <si>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</si>
  <si>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</si>
  <si>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</si>
  <si>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</si>
  <si>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</si>
  <si>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</si>
  <si>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</si>
  <si>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</si>
  <si>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</si>
  <si>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</si>
  <si>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</si>
  <si>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</si>
  <si>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</si>
  <si>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</si>
  <si>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</si>
  <si>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</si>
  <si>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</si>
  <si>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</si>
  <si>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</si>
  <si>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</si>
  <si>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</si>
  <si>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</si>
  <si>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</si>
  <si>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</si>
  <si>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</si>
  <si>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</si>
  <si>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</si>
  <si>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</si>
  <si>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</si>
  <si>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</si>
  <si>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</si>
  <si>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</si>
  <si>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</si>
  <si>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</si>
  <si>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</si>
  <si>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</si>
  <si>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</si>
  <si>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</si>
  <si>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</si>
  <si>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</si>
  <si>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</si>
  <si>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</si>
  <si>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</si>
  <si>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</si>
  <si>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</si>
  <si>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</si>
  <si>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</si>
  <si>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</si>
  <si>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</si>
  <si>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</si>
  <si>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</si>
  <si>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</si>
  <si>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</si>
  <si>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</si>
  <si>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</si>
  <si>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</si>
  <si>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</si>
  <si>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</si>
  <si>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</si>
  <si>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</si>
  <si>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</si>
  <si>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</si>
  <si>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</si>
  <si>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</si>
  <si>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</si>
  <si>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</si>
  <si>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</si>
  <si>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</si>
  <si>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</si>
  <si>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</si>
  <si>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</si>
  <si>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</si>
  <si>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</si>
  <si>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</si>
  <si>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</si>
  <si>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</si>
  <si>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</si>
  <si>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</si>
  <si>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</si>
  <si>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</si>
  <si>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</si>
  <si>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</si>
  <si>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</si>
  <si>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</si>
  <si>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</si>
  <si>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</si>
  <si>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</si>
  <si>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</si>
  <si>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</si>
  <si>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</si>
  <si>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</si>
  <si>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</si>
  <si>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</si>
  <si>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</si>
  <si>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</si>
  <si>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</si>
  <si>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</si>
  <si>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</si>
  <si>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</si>
  <si>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</si>
  <si>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</si>
  <si>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</si>
  <si>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</si>
  <si>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</si>
  <si>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</si>
  <si>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</si>
  <si>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</si>
  <si>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</si>
  <si>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</si>
  <si>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</si>
  <si>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</si>
  <si>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</si>
  <si>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</si>
  <si>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</si>
  <si>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</si>
  <si>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</si>
  <si>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</si>
  <si>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</si>
  <si>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</si>
  <si>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</si>
  <si>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</si>
  <si>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</si>
  <si>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</si>
  <si>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</si>
  <si>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</si>
  <si>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</si>
  <si>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</si>
  <si>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</si>
  <si>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</si>
  <si>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</si>
  <si>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</si>
  <si>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</si>
  <si>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</si>
  <si>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</si>
  <si>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</si>
  <si>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</si>
  <si>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</si>
  <si>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</si>
  <si>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</si>
  <si>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</si>
  <si>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</si>
  <si>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</si>
  <si>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</si>
  <si>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</si>
  <si>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</si>
  <si>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</si>
  <si>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</si>
  <si>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</si>
  <si>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</si>
  <si>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</si>
  <si>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</si>
  <si>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</si>
  <si>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</si>
  <si>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</si>
  <si>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</si>
  <si>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</si>
  <si>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</si>
  <si>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</si>
  <si>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</si>
  <si>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</si>
  <si>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</si>
  <si>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</si>
  <si>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</si>
  <si>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</si>
  <si>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</si>
  <si>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</si>
  <si>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</si>
  <si>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</si>
  <si>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</si>
  <si>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</si>
  <si>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</si>
  <si>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</si>
  <si>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</si>
  <si>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</si>
  <si>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</si>
  <si>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</si>
  <si>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</si>
  <si>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</si>
  <si>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</si>
  <si>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</si>
  <si>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</si>
  <si>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</si>
  <si>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</si>
  <si>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</si>
  <si>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</si>
  <si>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</si>
  <si>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</si>
  <si>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</si>
  <si>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</si>
  <si>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</si>
  <si>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</si>
  <si>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</si>
  <si>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</si>
  <si>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</si>
  <si>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</si>
  <si>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</si>
  <si>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</si>
  <si>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</si>
  <si>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</si>
  <si>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</si>
  <si>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</si>
  <si>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</si>
  <si>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</si>
  <si>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</si>
  <si>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</si>
  <si>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</si>
  <si>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</si>
  <si>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</si>
  <si>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</si>
  <si>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</si>
  <si>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</si>
  <si>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</si>
  <si>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</si>
  <si>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</si>
  <si>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</si>
  <si>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</si>
  <si>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</si>
  <si>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</si>
  <si>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</si>
  <si>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</si>
  <si>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</si>
  <si>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</si>
  <si>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</si>
  <si>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</si>
  <si>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</si>
  <si>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</si>
  <si>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</si>
  <si>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</si>
  <si>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</si>
  <si>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</si>
  <si>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</si>
  <si>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</si>
  <si>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</si>
  <si>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</si>
  <si>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</si>
  <si>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</si>
  <si>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</si>
  <si>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</si>
  <si>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</si>
  <si>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</si>
  <si>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</si>
  <si>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</si>
  <si>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</si>
  <si>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</si>
  <si>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</si>
  <si>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</si>
  <si>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</si>
  <si>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</si>
  <si>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</si>
  <si>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</si>
  <si>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</si>
  <si>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</si>
  <si>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</si>
  <si>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</si>
  <si>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</si>
  <si>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</si>
  <si>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</si>
  <si>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</si>
  <si>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</si>
  <si>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</si>
  <si>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</si>
  <si>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</si>
  <si>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</si>
  <si>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</si>
  <si>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</si>
  <si>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</si>
  <si>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</si>
  <si>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</si>
  <si>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</si>
  <si>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</si>
  <si>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</si>
  <si>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</si>
  <si>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</si>
  <si>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</si>
  <si>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</si>
  <si>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</si>
  <si>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</si>
  <si>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</si>
  <si>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</si>
  <si>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</si>
  <si>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</si>
  <si>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</si>
  <si>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</si>
  <si>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</si>
  <si>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</si>
  <si>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</si>
  <si>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</si>
  <si>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</si>
  <si>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</si>
  <si>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</si>
  <si>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</si>
  <si>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</si>
  <si>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</si>
  <si>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</si>
  <si>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</si>
  <si>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</si>
  <si>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</si>
  <si>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</si>
  <si>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</si>
  <si>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</si>
  <si>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</si>
  <si>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</si>
  <si>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</si>
  <si>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</si>
  <si>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</si>
  <si>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</si>
  <si>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</si>
  <si>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</si>
  <si>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</si>
  <si>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</si>
  <si>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</si>
  <si>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</si>
  <si>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</si>
  <si>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</si>
  <si>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</si>
  <si>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</si>
  <si>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</si>
  <si>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</si>
  <si>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</si>
  <si>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</si>
  <si>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</si>
  <si>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</si>
  <si>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</si>
  <si>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</si>
  <si>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</si>
  <si>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</si>
  <si>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</si>
  <si>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</si>
  <si>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</si>
  <si>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</si>
  <si>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</si>
  <si>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</si>
  <si>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</si>
  <si>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</si>
  <si>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</si>
  <si>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</si>
  <si>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</si>
  <si>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</si>
  <si>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</si>
  <si>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</si>
  <si>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</si>
  <si>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</si>
  <si>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</si>
  <si>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</si>
  <si>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</si>
  <si>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</si>
  <si>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</si>
  <si>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</si>
  <si>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</si>
  <si>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</si>
  <si>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</si>
  <si>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</si>
  <si>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</si>
  <si>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</si>
  <si>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</si>
  <si>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</si>
  <si>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</si>
  <si>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</si>
  <si>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</si>
  <si>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</si>
  <si>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</si>
  <si>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</si>
  <si>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</si>
  <si>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</si>
  <si>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</si>
  <si>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</si>
  <si>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</si>
  <si>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</si>
  <si>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</si>
  <si>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</si>
  <si>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</si>
  <si>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</si>
  <si>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</si>
  <si>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</si>
  <si>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</si>
  <si>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</si>
  <si>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</si>
  <si>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</si>
  <si>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</si>
  <si>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</si>
  <si>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</si>
  <si>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</si>
  <si>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</si>
  <si>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</si>
  <si>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</si>
  <si>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</si>
  <si>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</si>
  <si>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</si>
  <si>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</si>
  <si>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</si>
  <si>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</si>
  <si>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</si>
  <si>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</si>
  <si>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</si>
  <si>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</si>
  <si>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</si>
  <si>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</si>
  <si>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</si>
  <si>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</si>
  <si>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</si>
  <si>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</si>
  <si>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</si>
  <si>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</si>
  <si>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</si>
  <si>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</si>
  <si>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</si>
  <si>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</si>
  <si>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</si>
  <si>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</si>
  <si>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</si>
  <si>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</si>
  <si>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</si>
  <si>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</si>
  <si>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</si>
  <si>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</si>
  <si>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</si>
  <si>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</si>
  <si>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</si>
  <si>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</si>
  <si>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</si>
  <si>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</si>
  <si>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</si>
  <si>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</si>
  <si>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</si>
  <si>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</si>
  <si>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</si>
  <si>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</si>
  <si>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</si>
  <si>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</si>
  <si>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</si>
  <si>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</si>
  <si>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</si>
  <si>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</si>
  <si>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</si>
  <si>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</si>
  <si>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</si>
  <si>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</si>
  <si>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</si>
  <si>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</si>
  <si>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</si>
  <si>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</si>
  <si>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</si>
  <si>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</si>
  <si>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</si>
  <si>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</si>
  <si>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</si>
  <si>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</si>
  <si>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</si>
  <si>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</si>
  <si>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</si>
  <si>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</si>
  <si>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</si>
  <si>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</si>
  <si>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</si>
  <si>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</si>
  <si>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</si>
  <si>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</si>
  <si>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</si>
  <si>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</si>
  <si>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</si>
  <si>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</si>
  <si>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</si>
  <si>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</si>
  <si>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</si>
  <si>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</si>
  <si>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</si>
  <si>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</si>
  <si>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</si>
  <si>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</si>
  <si>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</si>
  <si>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</si>
  <si>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</si>
  <si>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</si>
  <si>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</si>
  <si>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</si>
  <si>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</si>
  <si>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</si>
  <si>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</si>
  <si>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</si>
  <si>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</si>
  <si>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</si>
  <si>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</si>
  <si>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</si>
  <si>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</si>
  <si>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</si>
  <si>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</si>
  <si>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</si>
  <si>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</si>
  <si>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</si>
  <si>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</si>
  <si>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</si>
  <si>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</si>
  <si>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</si>
  <si>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</si>
  <si>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</si>
  <si>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</si>
  <si>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</si>
  <si>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</si>
  <si>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</si>
  <si>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</si>
  <si>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</si>
  <si>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</si>
  <si>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</si>
  <si>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</si>
  <si>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</si>
  <si>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</si>
  <si>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</si>
  <si>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</si>
  <si>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</si>
  <si>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</si>
  <si>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</si>
  <si>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</si>
  <si>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</si>
  <si>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</si>
  <si>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</si>
  <si>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</si>
  <si>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</si>
  <si>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</si>
  <si>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</si>
  <si>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</si>
  <si>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</si>
  <si>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</si>
  <si>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</si>
  <si>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</si>
  <si>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</si>
  <si>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</si>
  <si>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</si>
  <si>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</si>
  <si>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</si>
  <si>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</si>
  <si>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</si>
  <si>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</si>
  <si>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</si>
  <si>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</si>
  <si>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</si>
  <si>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</si>
  <si>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</si>
  <si>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</si>
  <si>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</si>
  <si>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</si>
  <si>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</si>
  <si>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</si>
  <si>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</si>
  <si>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</si>
  <si>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</si>
  <si>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</si>
  <si>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</si>
  <si>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</si>
  <si>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</si>
  <si>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</si>
  <si>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</si>
  <si>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</si>
  <si>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</si>
  <si>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</si>
  <si>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</si>
  <si>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</si>
  <si>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</si>
  <si>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</si>
  <si>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</si>
  <si>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</si>
  <si>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</si>
  <si>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</si>
  <si>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</si>
  <si>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</si>
  <si>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</si>
  <si>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</si>
  <si>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</si>
  <si>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</si>
  <si>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</si>
  <si>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</si>
  <si>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</si>
  <si>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</si>
  <si>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</si>
  <si>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</si>
  <si>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</si>
  <si>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</si>
  <si>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</si>
  <si>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</si>
  <si>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</si>
  <si>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</si>
  <si>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</si>
  <si>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</si>
  <si>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</si>
  <si>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</si>
  <si>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</si>
  <si>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</si>
  <si>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</si>
  <si>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</si>
  <si>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</si>
  <si>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</si>
  <si>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</si>
  <si>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</si>
  <si>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</si>
  <si>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</si>
  <si>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</si>
  <si>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</si>
  <si>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</si>
  <si>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</si>
  <si>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</si>
  <si>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</si>
  <si>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</si>
  <si>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</si>
  <si>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</si>
  <si>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</si>
  <si>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</si>
  <si>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</si>
  <si>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</si>
  <si>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</si>
  <si>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</si>
  <si>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</si>
  <si>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</si>
  <si>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</si>
  <si>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</si>
  <si>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</si>
  <si>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</si>
  <si>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</si>
  <si>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</si>
  <si>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</si>
  <si>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</si>
  <si>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</si>
  <si>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</si>
  <si>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</si>
  <si>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</si>
  <si>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</si>
  <si>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</si>
  <si>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</si>
  <si>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</si>
  <si>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</si>
  <si>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</si>
  <si>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</si>
  <si>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</si>
  <si>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</si>
  <si>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</si>
  <si>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</si>
  <si>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</si>
  <si>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</si>
  <si>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</si>
  <si>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</si>
  <si>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</si>
  <si>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</si>
  <si>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</si>
  <si>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</si>
  <si>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</si>
  <si>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</si>
  <si>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</si>
  <si>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</si>
  <si>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</si>
  <si>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</si>
  <si>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</si>
  <si>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</si>
  <si>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</si>
  <si>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</si>
  <si>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</si>
  <si>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</si>
  <si>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</si>
  <si>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</si>
  <si>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</si>
  <si>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</si>
  <si>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</si>
  <si>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</si>
  <si>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</si>
  <si>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</si>
  <si>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</si>
  <si>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</si>
  <si>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</si>
  <si>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</si>
  <si>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</si>
  <si>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</si>
  <si>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</si>
  <si>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</si>
  <si>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</si>
  <si>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</si>
  <si>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</si>
  <si>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</si>
  <si>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</si>
  <si>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</si>
  <si>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</si>
  <si>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</si>
  <si>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</si>
  <si>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</si>
  <si>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</si>
  <si>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</si>
  <si>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</si>
  <si>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</si>
  <si>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</si>
  <si>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</si>
  <si>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</si>
  <si>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</si>
  <si>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</si>
  <si>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</si>
  <si>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</si>
  <si>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</si>
  <si>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</si>
  <si>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</si>
  <si>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</si>
  <si>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</si>
  <si>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</si>
  <si>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</si>
  <si>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</si>
  <si>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</si>
  <si>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</si>
  <si>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</si>
  <si>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</si>
  <si>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</si>
  <si>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</si>
  <si>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</si>
  <si>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</si>
  <si>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</si>
  <si>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</si>
  <si>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</si>
  <si>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</si>
  <si>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</si>
  <si>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</si>
  <si>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</si>
  <si>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</si>
  <si>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</si>
  <si>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</si>
  <si>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</si>
  <si>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</si>
  <si>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</si>
  <si>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</si>
  <si>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</si>
  <si>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</si>
  <si>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</si>
  <si>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</si>
  <si>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</si>
  <si>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</si>
  <si>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</si>
  <si>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</si>
  <si>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</si>
  <si>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</si>
  <si>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</si>
  <si>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</si>
  <si>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</si>
  <si>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</si>
  <si>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</si>
  <si>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</si>
  <si>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</si>
  <si>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</si>
  <si>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</si>
  <si>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</si>
  <si>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</si>
  <si>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</si>
  <si>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</si>
  <si>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</si>
  <si>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</si>
  <si>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</si>
  <si>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</si>
  <si>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</si>
  <si>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</si>
  <si>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</si>
  <si>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</si>
  <si>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</si>
  <si>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</si>
  <si>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</si>
  <si>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</si>
  <si>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</si>
  <si>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</si>
  <si>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</si>
  <si>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</si>
  <si>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</si>
  <si>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</si>
  <si>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</si>
  <si>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</si>
  <si>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</si>
  <si>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</si>
  <si>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</si>
  <si>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</si>
  <si>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</si>
  <si>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</si>
  <si>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</si>
  <si>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</si>
  <si>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</si>
  <si>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</si>
  <si>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</si>
  <si>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</si>
  <si>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</si>
  <si>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</si>
  <si>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</si>
  <si>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</si>
  <si>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</si>
  <si>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</si>
  <si>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</si>
  <si>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</si>
  <si>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</si>
  <si>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</si>
  <si>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</si>
  <si>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</si>
  <si>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</si>
  <si>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</si>
  <si>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</si>
  <si>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</si>
  <si>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</si>
  <si>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</si>
  <si>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</si>
  <si>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</si>
  <si>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</si>
  <si>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</si>
  <si>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</si>
  <si>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</si>
  <si>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</si>
  <si>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</si>
  <si>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</si>
  <si>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</si>
  <si>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</si>
  <si>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</si>
  <si>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</si>
  <si>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</si>
  <si>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</si>
  <si>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</si>
  <si>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</si>
  <si>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</si>
  <si>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</si>
  <si>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</si>
  <si>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</si>
  <si>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</si>
  <si>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</si>
  <si>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</si>
  <si>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</si>
  <si>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</si>
  <si>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</si>
  <si>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</si>
  <si>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</si>
  <si>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</si>
  <si>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</si>
  <si>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</si>
  <si>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</si>
  <si>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</si>
  <si>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</si>
  <si>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</si>
  <si>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</si>
  <si>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</si>
  <si>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</si>
  <si>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</si>
  <si>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</si>
  <si>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</si>
  <si>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</si>
  <si>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</si>
  <si>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</si>
  <si>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</si>
  <si>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</si>
  <si>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</si>
  <si>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</si>
  <si>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</si>
  <si>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</si>
  <si>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</si>
  <si>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</si>
  <si>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</si>
  <si>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</si>
  <si>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</si>
  <si>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</si>
  <si>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</si>
  <si>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</si>
  <si>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</si>
  <si>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</si>
  <si>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</si>
  <si>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</si>
  <si>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</si>
  <si>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</si>
  <si>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</si>
  <si>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</si>
  <si>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</si>
  <si>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</si>
  <si>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</si>
  <si>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</si>
  <si>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</si>
  <si>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</si>
  <si>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</si>
  <si>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</si>
  <si>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</si>
  <si>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</si>
  <si>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</si>
  <si>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</si>
  <si>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</si>
  <si>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</si>
  <si>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</si>
  <si>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</si>
  <si>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</si>
  <si>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</si>
  <si>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</si>
  <si>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</si>
  <si>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</si>
  <si>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</si>
  <si>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</si>
  <si>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</si>
  <si>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</si>
  <si>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</si>
  <si>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</si>
  <si>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</si>
  <si>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</si>
  <si>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</si>
  <si>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</si>
  <si>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</si>
  <si>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</si>
  <si>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</si>
  <si>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</si>
  <si>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</si>
  <si>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</si>
  <si>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</si>
  <si>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</si>
  <si>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</si>
  <si>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</si>
  <si>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</si>
  <si>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</si>
  <si>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</si>
  <si>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</si>
  <si>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</si>
  <si>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</si>
  <si>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</si>
  <si>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</si>
  <si>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</si>
  <si>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</si>
  <si>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</si>
  <si>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</si>
  <si>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</si>
  <si>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</si>
  <si>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</si>
  <si>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</si>
  <si>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</si>
  <si>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</si>
  <si>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</si>
  <si>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</si>
  <si>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</si>
  <si>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</si>
  <si>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</si>
  <si>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</si>
  <si>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</si>
  <si>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</si>
  <si>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</si>
  <si>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</si>
  <si>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</si>
  <si>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</si>
  <si>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</si>
  <si>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</si>
  <si>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</si>
  <si>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</si>
  <si>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</si>
  <si>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</si>
  <si>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</si>
  <si>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</si>
  <si>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</si>
  <si>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</si>
  <si>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</si>
  <si>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</si>
  <si>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中央政府国外债务发行费用支出(款)</t>
  </si>
  <si>
    <t xml:space="preserve">  地方政府一般债务发行费用支出(款)</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</si>
  <si>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</si>
  <si>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</si>
  <si>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</si>
  <si>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</si>
  <si>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</si>
  <si>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</si>
  <si>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</si>
  <si>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</si>
  <si>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</si>
  <si>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</si>
  <si>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</si>
  <si>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</si>
  <si>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</si>
  <si>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</si>
  <si>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</si>
  <si>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</si>
  <si>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</si>
  <si>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</si>
  <si>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</si>
  <si>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</si>
  <si>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</si>
  <si>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</si>
  <si>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</si>
  <si>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</si>
  <si>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</si>
  <si>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</si>
  <si>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</si>
  <si>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</si>
  <si>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</si>
  <si>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</si>
  <si>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</si>
  <si>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</si>
  <si>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</si>
  <si>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</si>
  <si>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</si>
  <si>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</si>
  <si>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</si>
  <si>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</si>
  <si>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</si>
  <si>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</si>
  <si>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</si>
  <si>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</si>
  <si>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</si>
  <si>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</si>
  <si>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</si>
  <si>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</si>
  <si>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</si>
  <si>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</si>
  <si>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</si>
  <si>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</si>
  <si>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</si>
  <si>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</si>
  <si>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</si>
  <si>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</si>
  <si>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</si>
  <si>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</si>
  <si>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</si>
  <si>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</si>
  <si>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</si>
  <si>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</si>
  <si>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</si>
  <si>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项目</t>
  </si>
  <si>
    <t>决 算 数</t>
  </si>
  <si>
    <t>一般公共预算收入</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</si>
  <si>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</si>
  <si>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</si>
  <si>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</si>
  <si>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</si>
  <si>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</si>
  <si>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</si>
  <si>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</si>
  <si>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</si>
  <si>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</si>
  <si>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</si>
  <si>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</si>
  <si>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</si>
  <si>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</si>
  <si>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</si>
  <si>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</si>
  <si>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</si>
  <si>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</si>
  <si>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</si>
  <si>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</si>
  <si>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</si>
  <si>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</si>
  <si>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</si>
  <si>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</si>
  <si>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</si>
  <si>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</si>
  <si>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</si>
  <si>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</si>
  <si>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</si>
  <si>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</si>
  <si>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</si>
  <si>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</si>
  <si>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</si>
  <si>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</si>
  <si>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</si>
  <si>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</si>
  <si>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</si>
  <si>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</si>
  <si>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</si>
  <si>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</si>
  <si>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</si>
  <si>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</si>
  <si>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</si>
  <si>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</si>
  <si>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</si>
  <si>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</si>
  <si>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</si>
  <si>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</si>
  <si>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</si>
  <si>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</si>
  <si>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</si>
  <si>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</si>
  <si>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</si>
  <si>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</si>
  <si>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</si>
  <si>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</si>
  <si>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</si>
  <si>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</si>
  <si>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</si>
  <si>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</si>
  <si>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</si>
  <si>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</si>
  <si>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</si>
  <si>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</si>
  <si>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</si>
  <si>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</si>
  <si>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</si>
  <si>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</si>
  <si>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</si>
  <si>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</si>
  <si>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</si>
  <si>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</si>
  <si>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</si>
  <si>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</si>
  <si>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</si>
  <si>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</si>
  <si>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</si>
  <si>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</si>
  <si>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</si>
  <si>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</si>
  <si>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</si>
  <si>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</si>
  <si>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</si>
  <si>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</si>
  <si>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</si>
  <si>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</si>
  <si>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</si>
  <si>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</si>
  <si>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</si>
  <si>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</si>
  <si>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</si>
  <si>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</si>
  <si>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</si>
  <si>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</si>
  <si>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</si>
  <si>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</si>
  <si>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</si>
  <si>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</si>
  <si>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</si>
  <si>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</si>
  <si>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</si>
  <si>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</si>
  <si>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</si>
  <si>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</si>
  <si>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</si>
  <si>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</si>
  <si>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</si>
  <si>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</si>
  <si>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</si>
  <si>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</si>
  <si>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</si>
  <si>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</si>
  <si>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</si>
  <si>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</si>
  <si>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</si>
  <si>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</si>
  <si>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</si>
  <si>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</si>
  <si>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</si>
  <si>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</si>
  <si>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</si>
  <si>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</si>
  <si>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</si>
  <si>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</si>
  <si>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</si>
  <si>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</si>
  <si>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</si>
  <si>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</si>
  <si>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</si>
  <si>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</si>
  <si>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</si>
  <si>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</si>
  <si>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</si>
  <si>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</si>
  <si>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</si>
  <si>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</si>
  <si>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</si>
  <si>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</si>
  <si>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</si>
  <si>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</si>
  <si>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</si>
  <si>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</si>
  <si>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</si>
  <si>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</si>
  <si>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</si>
  <si>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</si>
  <si>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</si>
  <si>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</si>
  <si>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</si>
  <si>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</si>
  <si>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</si>
  <si>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</si>
  <si>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</si>
  <si>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</si>
  <si>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</si>
  <si>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</si>
  <si>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</si>
  <si>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</si>
  <si>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</si>
  <si>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</si>
  <si>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</si>
  <si>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</si>
  <si>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</si>
  <si>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</si>
  <si>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</si>
  <si>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</si>
  <si>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</si>
  <si>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</si>
  <si>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</si>
  <si>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</si>
  <si>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</si>
  <si>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</si>
  <si>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</si>
  <si>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</si>
  <si>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</si>
  <si>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</si>
  <si>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</si>
  <si>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</si>
  <si>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</si>
  <si>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</si>
  <si>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</si>
  <si>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</si>
  <si>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</si>
  <si>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</si>
  <si>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</si>
  <si>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</si>
  <si>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</si>
  <si>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</si>
  <si>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</si>
  <si>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</si>
  <si>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</si>
  <si>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</si>
  <si>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</si>
  <si>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</si>
  <si>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</si>
  <si>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</si>
  <si>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</si>
  <si>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</si>
  <si>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</si>
  <si>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</si>
  <si>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</si>
  <si>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</si>
  <si>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</si>
  <si>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</si>
  <si>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市区</t>
  </si>
  <si>
    <t>2024年限额</t>
  </si>
  <si>
    <t>2024年底余额（决算数）</t>
  </si>
  <si>
    <t>杨凌示范区</t>
  </si>
  <si>
    <t>2024年杨凌示范区政府性基金收支决算表</t>
  </si>
  <si>
    <t>2024年度杨凌示范区政府性基金预算收入决算表</t>
  </si>
  <si>
    <t>2024年度杨凌示范区政府性基金预算支出决算功能分类表</t>
  </si>
  <si>
    <t>2024年度杨凌示范区本级政府性基金预算支出决算功能分类表</t>
  </si>
  <si>
    <t>2024年度杨凌示范区政府性基金预算转移性收支决算表</t>
  </si>
  <si>
    <t>2024年度杨凌示范区本级政府性基金预算转移性收支决算表</t>
  </si>
  <si>
    <t>2024年度杨凌示范区政府专项债务限额和余额情况决算表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</si>
  <si>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</si>
  <si>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</si>
  <si>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</si>
  <si>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</si>
  <si>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</si>
  <si>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</si>
  <si>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</si>
  <si>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</si>
  <si>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</si>
  <si>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</si>
  <si>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</si>
  <si>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</si>
  <si>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</si>
  <si>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</si>
  <si>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</si>
  <si>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</si>
  <si>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</si>
  <si>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</si>
  <si>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</si>
  <si>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</si>
  <si>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</si>
  <si>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</si>
  <si>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</si>
  <si>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</si>
  <si>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</si>
  <si>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</si>
  <si>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</si>
  <si>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</si>
  <si>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</si>
  <si>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</si>
  <si>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</si>
  <si>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</si>
  <si>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</si>
  <si>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</si>
  <si>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</si>
  <si>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</si>
  <si>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</si>
  <si>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</si>
  <si>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</si>
  <si>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</si>
  <si>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</si>
  <si>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</si>
  <si>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</si>
  <si>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</si>
  <si>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</si>
  <si>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</si>
  <si>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</si>
  <si>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</si>
  <si>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</si>
  <si>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</si>
  <si>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</si>
  <si>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</si>
  <si>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</si>
  <si>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</si>
  <si>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</si>
  <si>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</si>
  <si>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</si>
  <si>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</si>
  <si>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</si>
  <si>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</si>
  <si>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</si>
  <si>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</si>
  <si>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</si>
  <si>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</si>
  <si>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</si>
  <si>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</si>
  <si>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</si>
  <si>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</si>
  <si>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</si>
  <si>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</si>
  <si>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</si>
  <si>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</si>
  <si>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</si>
  <si>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</si>
  <si>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</si>
  <si>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</si>
  <si>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</si>
  <si>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</si>
  <si>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</si>
  <si>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</si>
  <si>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</si>
  <si>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</si>
  <si>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</si>
  <si>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</si>
  <si>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</si>
  <si>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</si>
  <si>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</si>
  <si>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</si>
  <si>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</si>
  <si>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</si>
  <si>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</si>
  <si>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</si>
  <si>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</si>
  <si>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</si>
  <si>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</si>
  <si>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</si>
  <si>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</si>
  <si>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</si>
  <si>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</si>
  <si>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</si>
  <si>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</si>
  <si>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</si>
  <si>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</si>
  <si>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</si>
  <si>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</si>
  <si>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</si>
  <si>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</si>
  <si>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</si>
  <si>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</si>
  <si>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</si>
  <si>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</si>
  <si>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</si>
  <si>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</si>
  <si>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</si>
  <si>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</si>
  <si>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</si>
  <si>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</si>
  <si>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</si>
  <si>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</si>
  <si>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</si>
  <si>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</si>
  <si>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</si>
  <si>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</si>
  <si>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</si>
  <si>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</si>
  <si>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</si>
  <si>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</si>
  <si>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</si>
  <si>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</si>
  <si>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</si>
  <si>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</si>
  <si>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</si>
  <si>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</si>
  <si>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</si>
  <si>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</si>
  <si>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</si>
  <si>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</si>
  <si>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</si>
  <si>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</si>
  <si>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</si>
  <si>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</si>
  <si>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</si>
  <si>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</si>
  <si>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</si>
  <si>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</si>
  <si>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</si>
  <si>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</si>
  <si>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</si>
  <si>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</si>
  <si>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</si>
  <si>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</si>
  <si>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</si>
  <si>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</si>
  <si>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</si>
  <si>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</si>
  <si>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</si>
  <si>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</si>
  <si>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</si>
  <si>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</si>
  <si>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</si>
  <si>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</si>
  <si>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</si>
  <si>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</si>
  <si>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</si>
  <si>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</si>
  <si>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</si>
  <si>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</si>
  <si>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</si>
  <si>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</si>
  <si>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</si>
  <si>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</si>
  <si>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</si>
  <si>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</si>
  <si>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</si>
  <si>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</si>
  <si>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</si>
  <si>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</si>
  <si>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</si>
  <si>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</si>
  <si>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</si>
  <si>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</si>
  <si>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</si>
  <si>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</si>
  <si>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</si>
  <si>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</si>
  <si>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</si>
  <si>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</si>
  <si>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</si>
  <si>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</si>
  <si>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</si>
  <si>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</si>
  <si>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</si>
  <si>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</si>
  <si>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</si>
  <si>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</si>
  <si>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</si>
  <si>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</si>
  <si>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</si>
  <si>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</si>
  <si>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</si>
  <si>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</si>
  <si>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</si>
  <si>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</si>
  <si>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</si>
  <si>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</si>
  <si>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</si>
  <si>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</si>
  <si>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</si>
  <si>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</si>
  <si>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</si>
  <si>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</si>
  <si>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</si>
  <si>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</si>
  <si>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</si>
  <si>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</si>
  <si>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</si>
  <si>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</si>
  <si>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</si>
  <si>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</si>
  <si>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</si>
  <si>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</si>
  <si>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</si>
  <si>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</si>
  <si>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</si>
  <si>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</si>
  <si>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</si>
  <si>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</si>
  <si>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</si>
  <si>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</si>
  <si>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</si>
  <si>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</si>
  <si>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</si>
  <si>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</si>
  <si>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</si>
  <si>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</si>
  <si>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</si>
  <si>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</si>
  <si>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</si>
  <si>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</si>
  <si>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</si>
  <si>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</si>
  <si>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</si>
  <si>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</si>
  <si>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</si>
  <si>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</si>
  <si>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</si>
  <si>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</si>
  <si>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</si>
  <si>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</si>
  <si>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</si>
  <si>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</si>
  <si>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</si>
  <si>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</si>
  <si>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</si>
  <si>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</si>
  <si>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</si>
  <si>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</si>
  <si>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</si>
  <si>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</si>
  <si>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</si>
  <si>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</si>
  <si>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</si>
  <si>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</si>
  <si>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</si>
  <si>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</si>
  <si>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</si>
  <si>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</si>
  <si>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</si>
  <si>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</si>
  <si>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</si>
  <si>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</si>
  <si>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</si>
  <si>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</si>
  <si>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</si>
  <si>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</si>
  <si>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</si>
  <si>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</si>
  <si>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</si>
  <si>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</si>
  <si>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</si>
  <si>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</si>
  <si>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</si>
  <si>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</si>
  <si>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</si>
  <si>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</si>
  <si>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</si>
  <si>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</si>
  <si>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</si>
  <si>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</si>
  <si>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</si>
  <si>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</si>
  <si>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</si>
  <si>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</si>
  <si>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</si>
  <si>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</si>
  <si>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</si>
  <si>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</si>
  <si>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</si>
  <si>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</si>
  <si>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</si>
  <si>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</si>
  <si>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</si>
  <si>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</si>
  <si>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地方政府专项债务发行费用支出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</si>
  <si>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</si>
  <si>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</si>
  <si>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</si>
  <si>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</si>
  <si>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</si>
  <si>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</si>
  <si>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</si>
  <si>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</si>
  <si>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</si>
  <si>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</si>
  <si>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</si>
  <si>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</si>
  <si>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</si>
  <si>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</si>
  <si>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</si>
  <si>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</si>
  <si>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</si>
  <si>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</si>
  <si>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政府性基金预算上级补助收入</t>
  </si>
  <si>
    <t>政府性基金预算补助下级支出</t>
  </si>
  <si>
    <t xml:space="preserve">  政府性基金转移支付收入</t>
  </si>
  <si>
    <t xml:space="preserve">  政府性基金转移支付支出</t>
  </si>
  <si>
    <t xml:space="preserve">    超长期特别国债转移支付收入</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</si>
  <si>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</si>
  <si>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</si>
  <si>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</si>
  <si>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</si>
  <si>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</si>
  <si>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</si>
  <si>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</si>
  <si>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</si>
  <si>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</si>
  <si>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</si>
  <si>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</si>
  <si>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</si>
  <si>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</si>
  <si>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</si>
  <si>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</si>
  <si>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</si>
  <si>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</si>
  <si>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</si>
  <si>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</si>
  <si>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</si>
  <si>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</si>
  <si>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 xml:space="preserve">  中央政府债务收入</t>
  </si>
  <si>
    <t xml:space="preserve">  地方政府专项债务还本支出</t>
  </si>
  <si>
    <t xml:space="preserve">    超长期特别国债收入</t>
  </si>
  <si>
    <t xml:space="preserve">  抗疫特别国债还本支出</t>
  </si>
  <si>
    <t xml:space="preserve">  超长期特别国债还本支出</t>
  </si>
  <si>
    <t xml:space="preserve">    专项债务收入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</si>
  <si>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</si>
  <si>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</si>
  <si>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</si>
  <si>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</si>
  <si>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</si>
  <si>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动用偿债备付金</t>
  </si>
  <si>
    <t>偿债备付金</t>
  </si>
  <si>
    <t xml:space="preserve">  动用超长期特别国债偿债备付金</t>
  </si>
  <si>
    <t xml:space="preserve">  安排超长期特别国债偿债备付金</t>
  </si>
  <si>
    <t>待偿债再融资专项债券结余</t>
  </si>
  <si>
    <t>政府性基金预算年终结余</t>
  </si>
  <si>
    <t>收　　入　　总　　计　</t>
  </si>
  <si>
    <t>支　　出　　总　　计　</t>
  </si>
  <si>
    <t>2024年杨凌示范区国有资本经营收支决算表</t>
  </si>
  <si>
    <r>
      <t>2024</t>
    </r>
    <r>
      <rPr>
        <sz val="24"/>
        <rFont val="宋体"/>
        <charset val="134"/>
      </rPr>
      <t>年度杨凌示范区国有资本经营收入决算表</t>
    </r>
  </si>
  <si>
    <r>
      <t>2024</t>
    </r>
    <r>
      <rPr>
        <sz val="24"/>
        <rFont val="宋体"/>
        <charset val="134"/>
      </rPr>
      <t>年度杨凌示范区国有资本经营支出决算表</t>
    </r>
  </si>
  <si>
    <r>
      <t>2024</t>
    </r>
    <r>
      <rPr>
        <sz val="24"/>
        <rFont val="宋体"/>
        <charset val="134"/>
      </rPr>
      <t>年度杨凌示范区国有资本经营预算转移性收支决算表</t>
    </r>
  </si>
  <si>
    <r>
      <t>2024</t>
    </r>
    <r>
      <rPr>
        <sz val="24"/>
        <rFont val="宋体"/>
        <charset val="134"/>
      </rPr>
      <t>年度杨凌示范区本级国有资本经营预算支出决算表</t>
    </r>
  </si>
  <si>
    <r>
      <rPr>
        <sz val="18"/>
        <color theme="1"/>
        <rFont val="宋体"/>
        <charset val="134"/>
        <scheme val="minor"/>
      </rPr>
      <t>2024</t>
    </r>
    <r>
      <rPr>
        <b/>
        <sz val="18"/>
        <rFont val="宋体"/>
        <charset val="134"/>
      </rPr>
      <t>年度杨凌示范区国有资本经营收入决算表</t>
    </r>
  </si>
  <si>
    <t>国有资本经营预算收入</t>
  </si>
  <si>
    <t>非税收入</t>
  </si>
  <si>
    <t xml:space="preserve">  国有资本经营收入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</si>
  <si>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</si>
  <si>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</si>
  <si>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</si>
  <si>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</si>
  <si>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</si>
  <si>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</si>
  <si>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</si>
  <si>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</si>
  <si>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</si>
  <si>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</si>
  <si>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</si>
  <si>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</si>
  <si>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</si>
  <si>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</si>
  <si>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</si>
  <si>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</si>
  <si>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</si>
  <si>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</si>
  <si>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</si>
  <si>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</si>
  <si>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</si>
  <si>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</si>
  <si>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</si>
  <si>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</si>
  <si>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</si>
  <si>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</si>
  <si>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</si>
  <si>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</si>
  <si>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</si>
  <si>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</si>
  <si>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</si>
  <si>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</si>
  <si>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</si>
  <si>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</si>
  <si>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</si>
  <si>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</si>
  <si>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</si>
  <si>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</si>
  <si>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</si>
  <si>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</si>
  <si>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</si>
  <si>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</si>
  <si>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</si>
  <si>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</si>
  <si>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</si>
  <si>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</si>
  <si>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</si>
  <si>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</si>
  <si>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r>
      <rPr>
        <sz val="18"/>
        <color theme="1"/>
        <rFont val="宋体"/>
        <charset val="134"/>
        <scheme val="minor"/>
      </rPr>
      <t>2024</t>
    </r>
    <r>
      <rPr>
        <b/>
        <sz val="18"/>
        <rFont val="宋体"/>
        <charset val="134"/>
      </rPr>
      <t>年度杨凌示范区国有资本经营支出决算表</t>
    </r>
  </si>
  <si>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</si>
  <si>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</si>
  <si>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</si>
  <si>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</si>
  <si>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</si>
  <si>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</si>
  <si>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</si>
  <si>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</si>
  <si>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</si>
  <si>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</si>
  <si>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</si>
  <si>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</si>
  <si>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</si>
  <si>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</si>
  <si>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</si>
  <si>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</si>
  <si>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</si>
  <si>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</si>
  <si>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</si>
  <si>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</si>
  <si>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</si>
  <si>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</si>
  <si>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</si>
  <si>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</si>
  <si>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</si>
  <si>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</si>
  <si>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r>
      <rPr>
        <sz val="18"/>
        <color theme="1"/>
        <rFont val="宋体"/>
        <charset val="134"/>
        <scheme val="minor"/>
      </rPr>
      <t>2024</t>
    </r>
    <r>
      <rPr>
        <b/>
        <sz val="18"/>
        <rFont val="宋体"/>
        <charset val="134"/>
      </rPr>
      <t>年度杨凌示范区国有资本经营预算转移性收支决算表</t>
    </r>
  </si>
  <si>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</si>
  <si>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</si>
  <si>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</si>
  <si>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</si>
  <si>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</si>
  <si>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</si>
  <si>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 xml:space="preserve">  调出到一般公共预算资金</t>
  </si>
  <si>
    <t xml:space="preserve">  调出到政府性基金预算资金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</si>
  <si>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</si>
  <si>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</si>
  <si>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</si>
  <si>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</si>
  <si>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</si>
  <si>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r>
      <rPr>
        <sz val="16"/>
        <color theme="1"/>
        <rFont val="宋体"/>
        <charset val="134"/>
        <scheme val="minor"/>
      </rPr>
      <t>2024</t>
    </r>
    <r>
      <rPr>
        <b/>
        <sz val="16"/>
        <rFont val="宋体"/>
        <charset val="134"/>
      </rPr>
      <t>年度杨凌示范区本级国有资本经营预算支出决算表</t>
    </r>
  </si>
  <si>
    <t>2024年杨凌示范区社会保险基金收支决算表</t>
  </si>
  <si>
    <t>2024年度杨凌示范区社会保险基金预算收支及结余情况表</t>
  </si>
  <si>
    <t>2024年度杨凌示范区本级社会保险基金预算收支及结余情况表</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</si>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</sst>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name val="宋体"/>
      <charset val="134"/>
    </font>
    <font>
      <sz val="18"/>
      <name val="宋体"/>
      <charset val="134"/>
    </font>
    <font>
      <sz val="10"/>
      <name val="宋体"/>
      <charset val="134"/>
    </font>
    <font>
      <b/>
      <sz val="18"/>
      <name val="宋体"/>
      <charset val="134"/>
    </font>
    <font>
      <b/>
      <sz val="10"/>
      <name val="宋体"/>
      <charset val="134"/>
    </font>
    <font>
      <sz val="18"/>
      <color theme="1"/>
      <name val="宋体"/>
      <charset val="134"/>
      <scheme val="minor"/>
    </font>
    <font>
      <sz val="16"/>
      <color theme="1"/>
      <name val="宋体"/>
      <charset val="134"/>
      <scheme val="minor"/>
    </font>
    <font>
      <sz val="11"/>
      <name val="宋体"/>
      <charset val="134"/>
    </font>
    <font>
      <sz val="48"/>
      <color theme="1"/>
      <name val="宋体"/>
      <charset val="134"/>
      <scheme val="minor"/>
    </font>
    <font>
      <sz val="28"/>
      <name val="宋体"/>
      <charset val="134"/>
    </font>
    <font>
      <sz val="24"/>
      <color theme="1"/>
      <name val="宋体"/>
      <charset val="134"/>
      <scheme val="minor"/>
    </font>
    <font>
      <sz val="48"/>
      <name val="宋体"/>
      <charset val="134"/>
    </font>
    <font>
      <sz val="12"/>
      <color rgb="FF000000"/>
      <name val="宋体"/>
      <charset val="134"/>
    </font>
    <font>
      <b/>
      <sz val="16"/>
      <name val="宋体"/>
      <charset val="134"/>
    </font>
    <font>
      <sz val="26"/>
      <color theme="1"/>
      <name val="宋体"/>
      <charset val="134"/>
      <scheme val="minor"/>
    </font>
    <font>
      <sz val="36"/>
      <color theme="1"/>
      <name val="楷体"/>
      <charset val="134"/>
    </font>
    <font>
      <sz val="20"/>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2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5" fillId="0" borderId="0" applyNumberFormat="0" applyFill="0" applyBorder="0" applyAlignment="0" applyProtection="0">
      <alignment vertical="center"/>
    </xf>
    <xf numFmtId="0" fontId="26" fillId="3" borderId="16" applyNumberFormat="0" applyAlignment="0" applyProtection="0">
      <alignment vertical="center"/>
    </xf>
    <xf numFmtId="0" fontId="27" fillId="4" borderId="17" applyNumberFormat="0" applyAlignment="0" applyProtection="0">
      <alignment vertical="center"/>
    </xf>
    <xf numFmtId="0" fontId="28" fillId="4" borderId="16" applyNumberFormat="0" applyAlignment="0" applyProtection="0">
      <alignment vertical="center"/>
    </xf>
    <xf numFmtId="0" fontId="29" fillId="5" borderId="18" applyNumberFormat="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xf numFmtId="0" fontId="1" fillId="0" borderId="0"/>
    <xf numFmtId="0" fontId="1" fillId="0" borderId="0"/>
    <xf numFmtId="0" fontId="1" fillId="0" borderId="0"/>
    <xf numFmtId="0" fontId="1" fillId="0" borderId="0"/>
  </cellStyleXfs>
  <cellXfs count="90">
    <xf numFmtId="0" fontId="0" fillId="0" borderId="0" xfId="0">
      <alignment vertical="center"/>
    </xf>
    <xf numFmtId="0" fontId="1" fillId="0" borderId="0" xfId="0" applyFont="1" applyFill="1" applyBorder="1" applyAlignme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xf>
    <xf numFmtId="3" fontId="3" fillId="0" borderId="1"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0" fontId="3" fillId="0" borderId="3" xfId="0" applyNumberFormat="1" applyFont="1" applyFill="1" applyBorder="1" applyAlignment="1">
      <alignment vertical="center"/>
    </xf>
    <xf numFmtId="3" fontId="3" fillId="0" borderId="4" xfId="0" applyNumberFormat="1" applyFont="1" applyFill="1" applyBorder="1" applyAlignment="1">
      <alignment horizontal="right" vertical="center"/>
    </xf>
    <xf numFmtId="0" fontId="4" fillId="0" borderId="0" xfId="0" applyNumberFormat="1" applyFont="1" applyFill="1" applyBorder="1" applyAlignment="1" applyProtection="1">
      <alignment horizontal="center" vertical="center"/>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xf>
    <xf numFmtId="0" fontId="0" fillId="0" borderId="0" xfId="0" applyAlignment="1">
      <alignment horizontal="center" vertical="center"/>
    </xf>
    <xf numFmtId="0" fontId="6" fillId="0" borderId="0" xfId="0" applyFont="1" applyAlignment="1">
      <alignment horizontal="center" vertical="center"/>
    </xf>
    <xf numFmtId="0" fontId="2" fillId="0" borderId="0" xfId="0" applyNumberFormat="1" applyFont="1" applyFill="1" applyBorder="1" applyAlignment="1" applyProtection="1">
      <alignment horizontal="left" vertical="center"/>
    </xf>
    <xf numFmtId="0" fontId="0" fillId="0" borderId="0" xfId="0" applyFill="1" applyAlignment="1">
      <alignment horizontal="right" vertical="center"/>
    </xf>
    <xf numFmtId="0" fontId="0" fillId="0" borderId="0" xfId="0" applyFill="1" applyAlignment="1">
      <alignment horizontal="center" vertical="center"/>
    </xf>
    <xf numFmtId="0" fontId="0" fillId="0" borderId="0" xfId="0" applyFill="1">
      <alignment vertical="center"/>
    </xf>
    <xf numFmtId="0" fontId="7" fillId="0" borderId="0" xfId="0" applyFont="1" applyFill="1" applyAlignment="1">
      <alignment horizontal="center" vertical="center"/>
    </xf>
    <xf numFmtId="0" fontId="3" fillId="0" borderId="1" xfId="0" applyNumberFormat="1" applyFont="1" applyFill="1" applyBorder="1" applyAlignment="1">
      <alignment horizontal="left" vertical="center"/>
    </xf>
    <xf numFmtId="0" fontId="3" fillId="0" borderId="5" xfId="0" applyNumberFormat="1" applyFont="1" applyFill="1" applyBorder="1" applyAlignment="1">
      <alignment horizontal="left" vertical="center"/>
    </xf>
    <xf numFmtId="0" fontId="3" fillId="0" borderId="2" xfId="0" applyNumberFormat="1" applyFont="1" applyFill="1" applyBorder="1" applyAlignment="1">
      <alignment horizontal="left" vertical="center"/>
    </xf>
    <xf numFmtId="0" fontId="3" fillId="0" borderId="2" xfId="0" applyNumberFormat="1" applyFont="1" applyFill="1" applyBorder="1" applyAlignment="1">
      <alignment vertical="center"/>
    </xf>
    <xf numFmtId="0" fontId="6" fillId="0" borderId="0" xfId="0" applyFont="1" applyFill="1" applyAlignment="1">
      <alignment horizontal="center" vertical="center"/>
    </xf>
    <xf numFmtId="3" fontId="8" fillId="0" borderId="1" xfId="0" applyNumberFormat="1" applyFont="1" applyFill="1" applyBorder="1" applyAlignment="1">
      <alignment horizontal="right" vertical="center"/>
    </xf>
    <xf numFmtId="0" fontId="3" fillId="0" borderId="6" xfId="0" applyNumberFormat="1" applyFont="1" applyFill="1" applyBorder="1" applyAlignment="1">
      <alignment vertical="center"/>
    </xf>
    <xf numFmtId="3" fontId="3" fillId="0" borderId="7" xfId="0" applyNumberFormat="1" applyFont="1" applyFill="1" applyBorder="1" applyAlignment="1">
      <alignment horizontal="right" vertical="center"/>
    </xf>
    <xf numFmtId="0" fontId="3" fillId="0" borderId="8" xfId="0" applyNumberFormat="1" applyFont="1" applyFill="1" applyBorder="1" applyAlignment="1">
      <alignment vertical="center"/>
    </xf>
    <xf numFmtId="3" fontId="3" fillId="0" borderId="9" xfId="0" applyNumberFormat="1" applyFont="1" applyFill="1" applyBorder="1" applyAlignment="1">
      <alignment horizontal="right" vertical="center"/>
    </xf>
    <xf numFmtId="0" fontId="3" fillId="0" borderId="10" xfId="0" applyNumberFormat="1" applyFont="1" applyFill="1" applyBorder="1" applyAlignment="1">
      <alignment vertical="center"/>
    </xf>
    <xf numFmtId="3" fontId="3" fillId="0" borderId="11" xfId="0" applyNumberFormat="1" applyFont="1" applyFill="1" applyBorder="1" applyAlignment="1">
      <alignment horizontal="righ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lignment vertical="center"/>
    </xf>
    <xf numFmtId="0" fontId="10" fillId="0" borderId="0" xfId="56"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2" fillId="0" borderId="0" xfId="56" applyFont="1" applyAlignment="1">
      <alignment horizontal="left" vertical="center"/>
    </xf>
    <xf numFmtId="0" fontId="7" fillId="0" borderId="0" xfId="0" applyFont="1" applyAlignment="1">
      <alignment horizontal="center" vertical="center"/>
    </xf>
    <xf numFmtId="0" fontId="0" fillId="0" borderId="0" xfId="0" applyAlignment="1">
      <alignment horizontal="right" vertical="center"/>
    </xf>
    <xf numFmtId="0" fontId="0" fillId="0" borderId="9" xfId="0" applyBorder="1" applyAlignment="1">
      <alignment horizontal="center" vertical="center"/>
    </xf>
    <xf numFmtId="0" fontId="0" fillId="0" borderId="9" xfId="0" applyFont="1" applyBorder="1" applyAlignment="1">
      <alignment horizontal="center" vertical="center"/>
    </xf>
    <xf numFmtId="0" fontId="13" fillId="0" borderId="0" xfId="0" applyNumberFormat="1" applyFont="1" applyFill="1" applyAlignment="1"/>
    <xf numFmtId="0" fontId="13" fillId="0" borderId="0" xfId="0" applyNumberFormat="1" applyFont="1" applyFill="1" applyAlignment="1">
      <alignment wrapText="1"/>
    </xf>
    <xf numFmtId="0" fontId="1" fillId="0" borderId="0" xfId="0" applyNumberFormat="1" applyFont="1" applyFill="1" applyAlignment="1"/>
    <xf numFmtId="0" fontId="4" fillId="0" borderId="0" xfId="0" applyNumberFormat="1" applyFont="1" applyFill="1" applyAlignment="1">
      <alignment horizontal="center" vertical="center"/>
    </xf>
    <xf numFmtId="0" fontId="3" fillId="0" borderId="0" xfId="0" applyNumberFormat="1" applyFont="1" applyFill="1" applyAlignment="1">
      <alignment horizontal="right" vertical="center"/>
    </xf>
    <xf numFmtId="0" fontId="3" fillId="0" borderId="1" xfId="0" applyNumberFormat="1" applyFont="1" applyFill="1" applyBorder="1" applyAlignment="1">
      <alignment vertical="center" wrapText="1"/>
    </xf>
    <xf numFmtId="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horizontal="right" wrapText="1"/>
    </xf>
    <xf numFmtId="3" fontId="3" fillId="0" borderId="2" xfId="0" applyNumberFormat="1" applyFont="1" applyFill="1" applyBorder="1" applyAlignment="1">
      <alignment horizontal="right" vertical="center" wrapText="1"/>
    </xf>
    <xf numFmtId="0" fontId="3" fillId="0" borderId="3" xfId="0" applyNumberFormat="1" applyFont="1" applyFill="1" applyBorder="1" applyAlignment="1">
      <alignment vertical="center" wrapText="1"/>
    </xf>
    <xf numFmtId="0" fontId="3" fillId="0" borderId="5" xfId="0" applyNumberFormat="1" applyFont="1" applyFill="1" applyBorder="1" applyAlignment="1">
      <alignment vertical="center" wrapText="1"/>
    </xf>
    <xf numFmtId="3" fontId="3" fillId="0" borderId="4" xfId="0" applyNumberFormat="1" applyFont="1" applyFill="1" applyBorder="1" applyAlignment="1">
      <alignment horizontal="right" vertical="center" wrapText="1"/>
    </xf>
    <xf numFmtId="3" fontId="3" fillId="0" borderId="1" xfId="0" applyNumberFormat="1" applyFont="1" applyFill="1" applyBorder="1" applyAlignment="1">
      <alignment horizontal="right"/>
    </xf>
    <xf numFmtId="0" fontId="3" fillId="0" borderId="5" xfId="0" applyNumberFormat="1" applyFont="1" applyFill="1" applyBorder="1" applyAlignment="1">
      <alignment vertical="center"/>
    </xf>
    <xf numFmtId="0" fontId="3" fillId="0" borderId="0" xfId="0" applyNumberFormat="1" applyFont="1" applyFill="1" applyAlignment="1">
      <alignment vertical="center"/>
    </xf>
    <xf numFmtId="0" fontId="5" fillId="0" borderId="1" xfId="0" applyNumberFormat="1" applyFont="1" applyFill="1" applyBorder="1" applyAlignment="1">
      <alignment horizontal="left" vertical="center"/>
    </xf>
    <xf numFmtId="0" fontId="5" fillId="0" borderId="3" xfId="0" applyNumberFormat="1" applyFont="1" applyFill="1" applyBorder="1" applyAlignment="1">
      <alignment vertical="center"/>
    </xf>
    <xf numFmtId="0" fontId="6" fillId="0" borderId="0" xfId="0" applyFont="1" applyAlignment="1">
      <alignment horizontal="left" vertical="center"/>
    </xf>
    <xf numFmtId="0" fontId="1" fillId="0" borderId="0" xfId="0" applyNumberFormat="1" applyFont="1" applyFill="1" applyAlignment="1">
      <alignment wrapText="1"/>
    </xf>
    <xf numFmtId="0" fontId="4" fillId="0" borderId="0" xfId="0" applyNumberFormat="1" applyFont="1" applyFill="1" applyAlignment="1">
      <alignment horizontal="center" vertical="center" wrapText="1"/>
    </xf>
    <xf numFmtId="0" fontId="3" fillId="0" borderId="0" xfId="0" applyNumberFormat="1" applyFont="1" applyFill="1" applyAlignment="1">
      <alignment horizontal="right" vertical="center" wrapText="1"/>
    </xf>
    <xf numFmtId="0" fontId="5" fillId="0" borderId="1" xfId="0" applyNumberFormat="1" applyFont="1" applyFill="1" applyBorder="1" applyAlignment="1">
      <alignment vertical="center" wrapText="1"/>
    </xf>
    <xf numFmtId="3" fontId="5" fillId="0" borderId="1" xfId="0" applyNumberFormat="1" applyFont="1" applyFill="1" applyBorder="1" applyAlignment="1">
      <alignment horizontal="right" vertical="center" wrapText="1"/>
    </xf>
    <xf numFmtId="0" fontId="14" fillId="0" borderId="0" xfId="0" applyNumberFormat="1" applyFont="1" applyFill="1" applyAlignment="1">
      <alignment horizontal="center" vertical="center"/>
    </xf>
    <xf numFmtId="0" fontId="5" fillId="0" borderId="3"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2" xfId="0" applyNumberFormat="1" applyFont="1" applyFill="1" applyBorder="1" applyAlignment="1">
      <alignment horizontal="center" vertical="center" wrapText="1"/>
    </xf>
    <xf numFmtId="0" fontId="1" fillId="0" borderId="0" xfId="0" applyNumberFormat="1" applyFont="1" applyFill="1" applyAlignment="1">
      <alignment horizontal="center"/>
    </xf>
    <xf numFmtId="0" fontId="3" fillId="0" borderId="0" xfId="0" applyNumberFormat="1" applyFont="1" applyFill="1" applyAlignment="1">
      <alignment horizontal="center" vertical="center"/>
    </xf>
    <xf numFmtId="3" fontId="3" fillId="0" borderId="1"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0" fontId="5" fillId="0" borderId="3" xfId="0" applyNumberFormat="1" applyFont="1" applyFill="1" applyBorder="1" applyAlignment="1">
      <alignment horizontal="left" vertical="center"/>
    </xf>
    <xf numFmtId="3" fontId="3" fillId="0" borderId="4" xfId="0" applyNumberFormat="1" applyFont="1" applyFill="1" applyBorder="1" applyAlignment="1">
      <alignment horizontal="center" vertical="center"/>
    </xf>
    <xf numFmtId="0" fontId="5" fillId="0" borderId="2" xfId="0" applyNumberFormat="1" applyFont="1" applyFill="1" applyBorder="1" applyAlignment="1">
      <alignment horizontal="left" vertical="center"/>
    </xf>
    <xf numFmtId="0" fontId="0" fillId="0" borderId="9" xfId="0" applyFill="1" applyBorder="1" applyAlignment="1">
      <alignment horizontal="center" vertical="center"/>
    </xf>
    <xf numFmtId="0" fontId="0" fillId="0" borderId="9" xfId="0" applyFill="1" applyBorder="1">
      <alignment vertical="center"/>
    </xf>
    <xf numFmtId="0" fontId="0" fillId="0" borderId="0" xfId="0" applyAlignment="1">
      <alignment horizontal="left" vertical="center"/>
    </xf>
    <xf numFmtId="0" fontId="0" fillId="0" borderId="9" xfId="0" applyBorder="1" applyAlignment="1">
      <alignment horizontal="left" vertical="center"/>
    </xf>
    <xf numFmtId="0" fontId="0" fillId="0" borderId="9" xfId="0" applyFill="1" applyBorder="1" applyAlignment="1">
      <alignment horizontal="left" vertical="center"/>
    </xf>
    <xf numFmtId="0" fontId="15" fillId="0" borderId="0" xfId="0" applyFont="1" applyAlignment="1">
      <alignment horizontal="center" vertical="center"/>
    </xf>
    <xf numFmtId="0" fontId="6" fillId="0" borderId="0" xfId="0" applyFont="1">
      <alignment vertical="center"/>
    </xf>
    <xf numFmtId="0" fontId="16" fillId="0" borderId="0" xfId="0" applyFont="1" applyAlignment="1">
      <alignment horizontal="center" vertical="center" wrapText="1"/>
    </xf>
    <xf numFmtId="0" fontId="17" fillId="0" borderId="0" xfId="0" applyFont="1" applyAlignment="1">
      <alignment horizontal="center" vertical="center"/>
    </xf>
    <xf numFmtId="57" fontId="6" fillId="0" borderId="0" xfId="0" applyNumberFormat="1" applyFont="1" applyAlignment="1">
      <alignment horizontal="center" vertical="center"/>
    </xf>
  </cellXfs>
  <cellStyles count="8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2" xfId="50"/>
    <cellStyle name="常规 31" xfId="51"/>
    <cellStyle name="常规 26" xfId="52"/>
    <cellStyle name="常规 16" xfId="53"/>
    <cellStyle name="常规 21" xfId="54"/>
    <cellStyle name="常规 10" xfId="55"/>
    <cellStyle name="常规 11" xfId="56"/>
    <cellStyle name="常规 13" xfId="57"/>
    <cellStyle name="常规 14" xfId="58"/>
    <cellStyle name="常规 15" xfId="59"/>
    <cellStyle name="常规 20" xfId="60"/>
    <cellStyle name="常规 17" xfId="61"/>
    <cellStyle name="常规 22" xfId="62"/>
    <cellStyle name="常规 18" xfId="63"/>
    <cellStyle name="常规 23" xfId="64"/>
    <cellStyle name="常规 24" xfId="65"/>
    <cellStyle name="常规 19" xfId="66"/>
    <cellStyle name="常规 2" xfId="67"/>
    <cellStyle name="常规 30" xfId="68"/>
    <cellStyle name="常规 25" xfId="69"/>
    <cellStyle name="常规 32" xfId="70"/>
    <cellStyle name="常规 27" xfId="71"/>
    <cellStyle name="常规 33" xfId="72"/>
    <cellStyle name="常规 28" xfId="73"/>
    <cellStyle name="常规 29" xfId="74"/>
    <cellStyle name="常规 3" xfId="75"/>
    <cellStyle name="常规 4" xfId="76"/>
    <cellStyle name="常规 5" xfId="77"/>
    <cellStyle name="常规 7" xfId="78"/>
    <cellStyle name="常规 8" xfId="79"/>
    <cellStyle name="常规 9" xfId="8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externalLink" Target="externalLinks/externalLink2.xml"/><Relationship Id="rId26" Type="http://schemas.openxmlformats.org/officeDocument/2006/relationships/externalLink" Target="externalLinks/externalLink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269;&#24211;\&#20915;&#31639;\2025\&#31034;&#33539;&#21306;\&#24635;&#20915;&#31639;\&#36130;&#25919;&#24635;&#20915;&#31639;&#25253;&#34920;_2024&#24180;_&#26472;&#20940;&#31034;&#33539;&#21306;&#26412;&#32423;_2025-05-21%2009_52_4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269;&#24211;\&#20915;&#31639;\2025\&#31034;&#33539;&#21306;\&#24635;&#20915;&#31639;\&#36130;&#25919;&#24635;&#20915;&#31639;&#25253;&#34920;_2024&#24180;_&#26472;&#20940;&#31034;&#33539;&#21306;_2025-05-21%2009_52_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19">
          <cell r="B19" t="str">
            <v>万元</v>
          </cell>
        </row>
      </sheetData>
      <sheetData sheetId="1"/>
      <sheetData sheetId="2"/>
      <sheetData sheetId="3"/>
      <sheetData sheetId="4">
        <row r="5">
          <cell r="C5">
            <v>63273</v>
          </cell>
        </row>
      </sheetData>
      <sheetData sheetId="5">
        <row r="5">
          <cell r="C5">
            <v>193414</v>
          </cell>
        </row>
      </sheetData>
      <sheetData sheetId="6"/>
      <sheetData sheetId="7"/>
      <sheetData sheetId="8"/>
      <sheetData sheetId="9"/>
      <sheetData sheetId="10"/>
      <sheetData sheetId="11"/>
      <sheetData sheetId="12"/>
      <sheetData sheetId="13"/>
      <sheetData sheetId="14">
        <row r="6">
          <cell r="C6">
            <v>57385</v>
          </cell>
        </row>
        <row r="6">
          <cell r="P6">
            <v>103995</v>
          </cell>
        </row>
        <row r="6">
          <cell r="AA6">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19">
          <cell r="B19" t="str">
            <v>万元</v>
          </cell>
        </row>
      </sheetData>
      <sheetData sheetId="1"/>
      <sheetData sheetId="2"/>
      <sheetData sheetId="3"/>
      <sheetData sheetId="4">
        <row r="5">
          <cell r="C5">
            <v>88261</v>
          </cell>
        </row>
      </sheetData>
      <sheetData sheetId="5">
        <row r="5">
          <cell r="C5">
            <v>329381</v>
          </cell>
        </row>
      </sheetData>
      <sheetData sheetId="6"/>
      <sheetData sheetId="7"/>
      <sheetData sheetId="8"/>
      <sheetData sheetId="9"/>
      <sheetData sheetId="10"/>
      <sheetData sheetId="11"/>
      <sheetData sheetId="12"/>
      <sheetData sheetId="13"/>
      <sheetData sheetId="14">
        <row r="6">
          <cell r="C6">
            <v>57978</v>
          </cell>
        </row>
        <row r="6">
          <cell r="P6">
            <v>125010</v>
          </cell>
        </row>
        <row r="6">
          <cell r="AA6">
            <v>0</v>
          </cell>
        </row>
      </sheetData>
      <sheetData sheetId="15"/>
      <sheetData sheetId="16"/>
      <sheetData sheetId="17"/>
      <sheetData sheetId="18"/>
      <sheetData sheetId="19">
        <row r="4">
          <cell r="E4" t="str">
            <v>决算数</v>
          </cell>
        </row>
        <row r="4">
          <cell r="J4" t="str">
            <v>决算数</v>
          </cell>
        </row>
      </sheetData>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B7" sqref="B7"/>
    </sheetView>
  </sheetViews>
  <sheetFormatPr defaultColWidth="6.875" defaultRowHeight="13.5"/>
  <cols>
    <col min="1" max="1" width="122.25" customWidth="1"/>
    <col min="2" max="2" width="47.125" customWidth="1"/>
    <col min="3" max="256" width="6.875" customWidth="1"/>
  </cols>
  <sheetData>
    <row r="1" ht="48" customHeight="1"/>
    <row r="2" ht="93" customHeight="1" spans="1:1">
      <c r="A2" s="87" t="s">
        <v>0</v>
      </c>
    </row>
    <row r="3" ht="93.75" customHeight="1" spans="1:1">
      <c r="A3" s="87"/>
    </row>
    <row r="4" ht="119.25" customHeight="1" spans="1:1">
      <c r="A4" s="88" t="s">
        <v>1</v>
      </c>
    </row>
    <row r="5" ht="33" customHeight="1" spans="1:1">
      <c r="A5" s="89">
        <v>45962</v>
      </c>
    </row>
    <row r="6" ht="12.75" customHeight="1"/>
    <row r="7" ht="12.75" customHeight="1"/>
    <row r="8" ht="12.75" customHeight="1"/>
    <row r="9" ht="12.75" customHeight="1"/>
    <row r="10" ht="12.75" customHeight="1"/>
    <row r="11" ht="12.75" customHeight="1"/>
  </sheetData>
  <mergeCells count="1">
    <mergeCell ref="A2:A3"/>
  </mergeCells>
  <pageMargins left="0.75" right="0.75" top="1" bottom="1" header="0.511805555555556" footer="0.51180555555555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A1" sqref="A1:C1"/>
    </sheetView>
  </sheetViews>
  <sheetFormatPr defaultColWidth="9" defaultRowHeight="13.5" outlineLevelRow="3" outlineLevelCol="2"/>
  <cols>
    <col min="1" max="1" width="15.375" customWidth="1"/>
    <col min="2" max="2" width="27.25" customWidth="1"/>
    <col min="3" max="3" width="42.875" customWidth="1"/>
    <col min="4" max="4" width="9.125" customWidth="1"/>
    <col min="5" max="8" width="9" customWidth="1"/>
  </cols>
  <sheetData>
    <row r="1" ht="54" customHeight="1" spans="1:3">
      <c r="A1" s="42" t="s">
        <v>10</v>
      </c>
      <c r="B1" s="42"/>
      <c r="C1" s="42"/>
    </row>
    <row r="2" ht="23.1" customHeight="1" spans="1:3">
      <c r="C2" s="43" t="s">
        <v>42</v>
      </c>
    </row>
    <row r="3" s="15" customFormat="1" ht="45.75" customHeight="1" spans="1:3">
      <c r="A3" s="44" t="s">
        <v>1352</v>
      </c>
      <c r="B3" s="45" t="s">
        <v>1353</v>
      </c>
      <c r="C3" s="45" t="s">
        <v>1354</v>
      </c>
    </row>
    <row r="4" s="15" customFormat="1" ht="45.75" customHeight="1" spans="1:3">
      <c r="A4" s="44" t="s">
        <v>1355</v>
      </c>
      <c r="B4" s="44">
        <v>523800</v>
      </c>
      <c r="C4" s="44">
        <v>489736</v>
      </c>
    </row>
  </sheetData>
  <mergeCells count="1">
    <mergeCell ref="A1:C1"/>
  </mergeCells>
  <pageMargins left="0.75" right="0.75" top="1" bottom="1" header="0.511805555555556" footer="0.51180555555555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
  <sheetViews>
    <sheetView workbookViewId="0">
      <selection activeCell="A1" sqref="A1:B1"/>
    </sheetView>
  </sheetViews>
  <sheetFormatPr defaultColWidth="9" defaultRowHeight="13.5" outlineLevelRow="6" outlineLevelCol="4"/>
  <cols>
    <col min="1" max="1" width="7.125" style="15" customWidth="1"/>
    <col min="2" max="2" width="134.5" customWidth="1"/>
  </cols>
  <sheetData>
    <row r="1" ht="147" customHeight="1" spans="1:5">
      <c r="A1" s="16" t="s">
        <v>1356</v>
      </c>
      <c r="B1" s="16"/>
    </row>
    <row r="2" ht="51.95" customHeight="1" spans="1:5">
      <c r="A2" s="16">
        <v>1</v>
      </c>
      <c r="B2" s="63" t="s">
        <v>1357</v>
      </c>
      <c r="C2" s="63"/>
      <c r="D2" s="63"/>
      <c r="E2" s="63"/>
    </row>
    <row r="3" ht="51.95" customHeight="1" spans="1:5">
      <c r="A3" s="16">
        <v>2</v>
      </c>
      <c r="B3" s="63" t="s">
        <v>1358</v>
      </c>
      <c r="C3" s="63"/>
      <c r="D3" s="63"/>
      <c r="E3" s="63"/>
    </row>
    <row r="4" ht="51.95" customHeight="1" spans="1:5">
      <c r="A4" s="16">
        <v>3</v>
      </c>
      <c r="B4" s="63" t="s">
        <v>1359</v>
      </c>
      <c r="C4" s="63"/>
      <c r="D4" s="63"/>
      <c r="E4" s="63"/>
    </row>
    <row r="5" ht="51.95" customHeight="1" spans="1:5">
      <c r="A5" s="16">
        <v>4</v>
      </c>
      <c r="B5" s="63" t="s">
        <v>1360</v>
      </c>
      <c r="C5" s="63"/>
      <c r="D5" s="63"/>
      <c r="E5" s="63"/>
    </row>
    <row r="6" customFormat="1" ht="51.95" customHeight="1" spans="1:5">
      <c r="A6" s="16">
        <v>5</v>
      </c>
      <c r="B6" s="63" t="s">
        <v>1361</v>
      </c>
      <c r="C6" s="63"/>
      <c r="D6" s="63"/>
      <c r="E6" s="63"/>
    </row>
    <row r="7" ht="51.95" customHeight="1" spans="1:5">
      <c r="A7" s="16">
        <v>6</v>
      </c>
      <c r="B7" s="63" t="s">
        <v>1362</v>
      </c>
      <c r="C7" s="63"/>
      <c r="D7" s="63"/>
      <c r="E7" s="63"/>
    </row>
  </sheetData>
  <mergeCells count="13">
    <mergeCell ref="A1:B1"/>
    <mergeCell ref="B2:C2"/>
    <mergeCell ref="D2:E2"/>
    <mergeCell ref="B3:C3"/>
    <mergeCell ref="D3:E3"/>
    <mergeCell ref="B4:C4"/>
    <mergeCell ref="D4:E4"/>
    <mergeCell ref="B5:C5"/>
    <mergeCell ref="D5:E5"/>
    <mergeCell ref="B6:C6"/>
    <mergeCell ref="D6:E6"/>
    <mergeCell ref="B7:C7"/>
    <mergeCell ref="D7:E7"/>
  </mergeCells>
  <pageMargins left="0.75" right="0.75" top="1" bottom="1" header="0.511805555555556" footer="0.511805555555556"/>
  <pageSetup paperSize="9" scale="52"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5"/>
  <sheetViews>
    <sheetView zoomScale="80" zoomScaleNormal="80" workbookViewId="0">
      <selection activeCell="A1" sqref="A1:C1"/>
    </sheetView>
  </sheetViews>
  <sheetFormatPr defaultColWidth="12.125" defaultRowHeight="15.65" customHeight="1" outlineLevelCol="2"/>
  <cols>
    <col min="1" max="1" width="10.75" style="48" customWidth="1"/>
    <col min="2" max="2" width="59" style="48" customWidth="1"/>
    <col min="3" max="3" width="22.5" style="48" customWidth="1"/>
    <col min="4" max="16384" width="12.125" style="46"/>
  </cols>
  <sheetData>
    <row r="1" s="46" customFormat="1" ht="40.5" customHeight="1" spans="1:3">
      <c r="A1" s="49" t="s">
        <v>1357</v>
      </c>
      <c r="B1" s="49"/>
      <c r="C1" s="49"/>
    </row>
    <row r="2" s="46" customFormat="1" ht="17.25" customHeight="1" spans="1:3">
      <c r="A2" s="60"/>
      <c r="B2" s="60"/>
      <c r="C2" s="50" t="str">
        <f>"单位："&amp;'[2]##BASEINFO'!$B$19</f>
        <v>单位：万元</v>
      </c>
    </row>
    <row r="3" s="46" customFormat="1" ht="17.25" customHeight="1" spans="1:3">
      <c r="A3" s="12" t="s">
        <v>69</v>
      </c>
      <c r="B3" s="12" t="s">
        <v>70</v>
      </c>
      <c r="C3" s="12" t="s">
        <v>71</v>
      </c>
    </row>
    <row r="4" s="46" customFormat="1" ht="17.25" customHeight="1" spans="1:3">
      <c r="A4" s="61"/>
      <c r="B4" s="12" t="s">
        <v>1363</v>
      </c>
      <c r="C4" s="7">
        <f>SUM(C5,C57)</f>
        <v>57978</v>
      </c>
    </row>
    <row r="5" s="46" customFormat="1" ht="17.25" customHeight="1" spans="1:3">
      <c r="A5" s="22">
        <v>10301</v>
      </c>
      <c r="B5" s="14" t="s">
        <v>1364</v>
      </c>
      <c r="C5" s="7">
        <f>SUM(C6,C9:C16,C22:C23,C26:C29,C32:C34,C37:C41,C44:C45,C53:C56)</f>
        <v>52148</v>
      </c>
    </row>
    <row r="6" s="46" customFormat="1" ht="17.25" customHeight="1" spans="1:3">
      <c r="A6" s="22">
        <v>1030102</v>
      </c>
      <c r="B6" s="14" t="s">
        <v>1365</v>
      </c>
      <c r="C6" s="7">
        <f>SUM(C7:C8)</f>
        <v>0</v>
      </c>
    </row>
    <row r="7" s="46" customFormat="1" ht="17.25" customHeight="1" spans="1:3">
      <c r="A7" s="22">
        <v>103010201</v>
      </c>
      <c r="B7" s="6" t="s">
        <v>1366</v>
      </c>
      <c r="C7" s="7"/>
    </row>
    <row r="8" s="46" customFormat="1" ht="17.25" customHeight="1" spans="1:3">
      <c r="A8" s="22">
        <v>103010202</v>
      </c>
      <c r="B8" s="6" t="s">
        <v>1367</v>
      </c>
      <c r="C8" s="7"/>
    </row>
    <row r="9" s="46" customFormat="1" ht="17.25" customHeight="1" spans="1:3">
      <c r="A9" s="22">
        <v>1030106</v>
      </c>
      <c r="B9" s="14" t="s">
        <v>1368</v>
      </c>
      <c r="C9" s="7"/>
    </row>
    <row r="10" s="46" customFormat="1" ht="17.25" customHeight="1" spans="1:3">
      <c r="A10" s="22">
        <v>1030110</v>
      </c>
      <c r="B10" s="14" t="s">
        <v>1369</v>
      </c>
      <c r="C10" s="7"/>
    </row>
    <row r="11" s="46" customFormat="1" ht="17.25" customHeight="1" spans="1:3">
      <c r="A11" s="22">
        <v>1030112</v>
      </c>
      <c r="B11" s="14" t="s">
        <v>1370</v>
      </c>
      <c r="C11" s="7"/>
    </row>
    <row r="12" s="46" customFormat="1" ht="17.25" customHeight="1" spans="1:3">
      <c r="A12" s="22">
        <v>1030121</v>
      </c>
      <c r="B12" s="14" t="s">
        <v>1371</v>
      </c>
      <c r="C12" s="7"/>
    </row>
    <row r="13" s="46" customFormat="1" ht="17.25" customHeight="1" spans="1:3">
      <c r="A13" s="22">
        <v>1030129</v>
      </c>
      <c r="B13" s="14" t="s">
        <v>1372</v>
      </c>
      <c r="C13" s="7"/>
    </row>
    <row r="14" s="46" customFormat="1" ht="17.25" customHeight="1" spans="1:3">
      <c r="A14" s="22">
        <v>1030146</v>
      </c>
      <c r="B14" s="14" t="s">
        <v>1373</v>
      </c>
      <c r="C14" s="7"/>
    </row>
    <row r="15" s="46" customFormat="1" ht="17.25" customHeight="1" spans="1:3">
      <c r="A15" s="22">
        <v>1030147</v>
      </c>
      <c r="B15" s="14" t="s">
        <v>1374</v>
      </c>
      <c r="C15" s="7"/>
    </row>
    <row r="16" s="46" customFormat="1" ht="17.25" customHeight="1" spans="1:3">
      <c r="A16" s="22">
        <v>1030148</v>
      </c>
      <c r="B16" s="14" t="s">
        <v>1375</v>
      </c>
      <c r="C16" s="7">
        <f>SUM(C17:C21)</f>
        <v>29769</v>
      </c>
    </row>
    <row r="17" s="46" customFormat="1" ht="17.25" customHeight="1" spans="1:3">
      <c r="A17" s="22">
        <v>103014801</v>
      </c>
      <c r="B17" s="6" t="s">
        <v>1376</v>
      </c>
      <c r="C17" s="7">
        <v>11041</v>
      </c>
    </row>
    <row r="18" s="46" customFormat="1" ht="17.25" customHeight="1" spans="1:3">
      <c r="A18" s="22">
        <v>103014802</v>
      </c>
      <c r="B18" s="6" t="s">
        <v>1377</v>
      </c>
      <c r="C18" s="7">
        <v>4704</v>
      </c>
    </row>
    <row r="19" s="46" customFormat="1" ht="17.25" customHeight="1" spans="1:3">
      <c r="A19" s="22">
        <v>103014803</v>
      </c>
      <c r="B19" s="6" t="s">
        <v>1378</v>
      </c>
      <c r="C19" s="7">
        <v>14246</v>
      </c>
    </row>
    <row r="20" s="46" customFormat="1" ht="17.25" customHeight="1" spans="1:3">
      <c r="A20" s="22">
        <v>103014898</v>
      </c>
      <c r="B20" s="6" t="s">
        <v>1379</v>
      </c>
      <c r="C20" s="7">
        <v>-222</v>
      </c>
    </row>
    <row r="21" s="46" customFormat="1" ht="17.25" customHeight="1" spans="1:3">
      <c r="A21" s="22">
        <v>103014899</v>
      </c>
      <c r="B21" s="6" t="s">
        <v>1380</v>
      </c>
      <c r="C21" s="7"/>
    </row>
    <row r="22" s="46" customFormat="1" ht="17.25" customHeight="1" spans="1:3">
      <c r="A22" s="22">
        <v>1030149</v>
      </c>
      <c r="B22" s="14" t="s">
        <v>1381</v>
      </c>
      <c r="C22" s="7"/>
    </row>
    <row r="23" s="46" customFormat="1" ht="17.25" customHeight="1" spans="1:3">
      <c r="A23" s="22">
        <v>1030150</v>
      </c>
      <c r="B23" s="14" t="s">
        <v>1382</v>
      </c>
      <c r="C23" s="7">
        <f>SUM(C24:C25)</f>
        <v>0</v>
      </c>
    </row>
    <row r="24" s="46" customFormat="1" ht="17.25" customHeight="1" spans="1:3">
      <c r="A24" s="22">
        <v>103015001</v>
      </c>
      <c r="B24" s="6" t="s">
        <v>1383</v>
      </c>
      <c r="C24" s="7"/>
    </row>
    <row r="25" s="46" customFormat="1" ht="17.25" customHeight="1" spans="1:3">
      <c r="A25" s="22">
        <v>103015002</v>
      </c>
      <c r="B25" s="6" t="s">
        <v>1384</v>
      </c>
      <c r="C25" s="7"/>
    </row>
    <row r="26" s="46" customFormat="1" ht="17.25" customHeight="1" spans="1:3">
      <c r="A26" s="22">
        <v>1030152</v>
      </c>
      <c r="B26" s="14" t="s">
        <v>1385</v>
      </c>
      <c r="C26" s="7"/>
    </row>
    <row r="27" s="46" customFormat="1" ht="17.25" customHeight="1" spans="1:3">
      <c r="A27" s="22">
        <v>1030153</v>
      </c>
      <c r="B27" s="14" t="s">
        <v>1386</v>
      </c>
      <c r="C27" s="7"/>
    </row>
    <row r="28" s="46" customFormat="1" ht="17.25" customHeight="1" spans="1:3">
      <c r="A28" s="22">
        <v>1030154</v>
      </c>
      <c r="B28" s="14" t="s">
        <v>1387</v>
      </c>
      <c r="C28" s="7"/>
    </row>
    <row r="29" s="46" customFormat="1" ht="17.25" customHeight="1" spans="1:3">
      <c r="A29" s="22">
        <v>1030155</v>
      </c>
      <c r="B29" s="14" t="s">
        <v>1388</v>
      </c>
      <c r="C29" s="7">
        <f>SUM(C30:C31)</f>
        <v>916</v>
      </c>
    </row>
    <row r="30" s="46" customFormat="1" ht="17.25" customHeight="1" spans="1:3">
      <c r="A30" s="22">
        <v>103015501</v>
      </c>
      <c r="B30" s="6" t="s">
        <v>1389</v>
      </c>
      <c r="C30" s="7">
        <v>473</v>
      </c>
    </row>
    <row r="31" s="46" customFormat="1" ht="17.25" customHeight="1" spans="1:3">
      <c r="A31" s="22">
        <v>103015502</v>
      </c>
      <c r="B31" s="6" t="s">
        <v>1390</v>
      </c>
      <c r="C31" s="7">
        <v>443</v>
      </c>
    </row>
    <row r="32" s="46" customFormat="1" ht="17.25" customHeight="1" spans="1:3">
      <c r="A32" s="22">
        <v>1030156</v>
      </c>
      <c r="B32" s="14" t="s">
        <v>1391</v>
      </c>
      <c r="C32" s="7">
        <v>3097</v>
      </c>
    </row>
    <row r="33" s="46" customFormat="1" ht="17.25" customHeight="1" spans="1:3">
      <c r="A33" s="22">
        <v>1030157</v>
      </c>
      <c r="B33" s="14" t="s">
        <v>1392</v>
      </c>
      <c r="C33" s="7"/>
    </row>
    <row r="34" s="46" customFormat="1" ht="17.25" customHeight="1" spans="1:3">
      <c r="A34" s="22">
        <v>1030158</v>
      </c>
      <c r="B34" s="14" t="s">
        <v>1393</v>
      </c>
      <c r="C34" s="7">
        <f>SUM(C35:C36)</f>
        <v>0</v>
      </c>
    </row>
    <row r="35" s="46" customFormat="1" ht="17.25" customHeight="1" spans="1:3">
      <c r="A35" s="22">
        <v>103015801</v>
      </c>
      <c r="B35" s="6" t="s">
        <v>1394</v>
      </c>
      <c r="C35" s="7"/>
    </row>
    <row r="36" s="46" customFormat="1" ht="17.25" customHeight="1" spans="1:3">
      <c r="A36" s="22">
        <v>103015803</v>
      </c>
      <c r="B36" s="6" t="s">
        <v>1395</v>
      </c>
      <c r="C36" s="7"/>
    </row>
    <row r="37" s="46" customFormat="1" ht="17.25" customHeight="1" spans="1:3">
      <c r="A37" s="22">
        <v>1030159</v>
      </c>
      <c r="B37" s="14" t="s">
        <v>1396</v>
      </c>
      <c r="C37" s="7"/>
    </row>
    <row r="38" s="46" customFormat="1" ht="17.25" customHeight="1" spans="1:3">
      <c r="A38" s="22">
        <v>1030166</v>
      </c>
      <c r="B38" s="14" t="s">
        <v>1397</v>
      </c>
      <c r="C38" s="7"/>
    </row>
    <row r="39" s="46" customFormat="1" ht="17.25" customHeight="1" spans="1:3">
      <c r="A39" s="22">
        <v>1030168</v>
      </c>
      <c r="B39" s="14" t="s">
        <v>1398</v>
      </c>
      <c r="C39" s="7"/>
    </row>
    <row r="40" s="46" customFormat="1" ht="17.25" customHeight="1" spans="1:3">
      <c r="A40" s="22">
        <v>1030171</v>
      </c>
      <c r="B40" s="14" t="s">
        <v>1399</v>
      </c>
      <c r="C40" s="7"/>
    </row>
    <row r="41" s="46" customFormat="1" ht="17.25" customHeight="1" spans="1:3">
      <c r="A41" s="22">
        <v>1030175</v>
      </c>
      <c r="B41" s="14" t="s">
        <v>1400</v>
      </c>
      <c r="C41" s="7">
        <f>SUM(C42:C43)</f>
        <v>0</v>
      </c>
    </row>
    <row r="42" s="46" customFormat="1" ht="17.25" customHeight="1" spans="1:3">
      <c r="A42" s="22">
        <v>103017501</v>
      </c>
      <c r="B42" s="6" t="s">
        <v>1401</v>
      </c>
      <c r="C42" s="7"/>
    </row>
    <row r="43" s="46" customFormat="1" ht="17.25" customHeight="1" spans="1:3">
      <c r="A43" s="22">
        <v>103017502</v>
      </c>
      <c r="B43" s="6" t="s">
        <v>1402</v>
      </c>
      <c r="C43" s="7"/>
    </row>
    <row r="44" s="46" customFormat="1" ht="17.25" customHeight="1" spans="1:3">
      <c r="A44" s="22">
        <v>1030178</v>
      </c>
      <c r="B44" s="14" t="s">
        <v>1403</v>
      </c>
      <c r="C44" s="7">
        <v>3020</v>
      </c>
    </row>
    <row r="45" s="46" customFormat="1" ht="17.25" customHeight="1" spans="1:3">
      <c r="A45" s="22">
        <v>1030180</v>
      </c>
      <c r="B45" s="14" t="s">
        <v>1404</v>
      </c>
      <c r="C45" s="7">
        <f>SUM(C46:C52)</f>
        <v>77</v>
      </c>
    </row>
    <row r="46" s="46" customFormat="1" ht="17.25" customHeight="1" spans="1:3">
      <c r="A46" s="22">
        <v>103018001</v>
      </c>
      <c r="B46" s="6" t="s">
        <v>1405</v>
      </c>
      <c r="C46" s="7"/>
    </row>
    <row r="47" s="46" customFormat="1" ht="17.25" customHeight="1" spans="1:3">
      <c r="A47" s="22">
        <v>103018002</v>
      </c>
      <c r="B47" s="6" t="s">
        <v>1406</v>
      </c>
      <c r="C47" s="7"/>
    </row>
    <row r="48" s="46" customFormat="1" ht="17.25" customHeight="1" spans="1:3">
      <c r="A48" s="22">
        <v>103018003</v>
      </c>
      <c r="B48" s="6" t="s">
        <v>1407</v>
      </c>
      <c r="C48" s="7">
        <v>77</v>
      </c>
    </row>
    <row r="49" s="46" customFormat="1" ht="17.25" customHeight="1" spans="1:3">
      <c r="A49" s="22">
        <v>103018004</v>
      </c>
      <c r="B49" s="6" t="s">
        <v>1408</v>
      </c>
      <c r="C49" s="7"/>
    </row>
    <row r="50" s="46" customFormat="1" ht="17.25" customHeight="1" spans="1:3">
      <c r="A50" s="22">
        <v>103018005</v>
      </c>
      <c r="B50" s="6" t="s">
        <v>1409</v>
      </c>
      <c r="C50" s="7"/>
    </row>
    <row r="51" s="46" customFormat="1" ht="17.25" customHeight="1" spans="1:3">
      <c r="A51" s="22">
        <v>103018006</v>
      </c>
      <c r="B51" s="6" t="s">
        <v>1410</v>
      </c>
      <c r="C51" s="7"/>
    </row>
    <row r="52" s="46" customFormat="1" ht="17.25" customHeight="1" spans="1:3">
      <c r="A52" s="22">
        <v>103018007</v>
      </c>
      <c r="B52" s="6" t="s">
        <v>1411</v>
      </c>
      <c r="C52" s="8"/>
    </row>
    <row r="53" s="46" customFormat="1" ht="17.25" customHeight="1" spans="1:3">
      <c r="A53" s="22">
        <v>1030181</v>
      </c>
      <c r="B53" s="62" t="s">
        <v>1412</v>
      </c>
      <c r="C53" s="8"/>
    </row>
    <row r="54" s="46" customFormat="1" ht="17.25" customHeight="1" spans="1:3">
      <c r="A54" s="22">
        <v>1030182</v>
      </c>
      <c r="B54" s="62" t="s">
        <v>1413</v>
      </c>
      <c r="C54" s="7"/>
    </row>
    <row r="55" s="46" customFormat="1" ht="17.25" customHeight="1" spans="1:3">
      <c r="A55" s="22">
        <v>1030183</v>
      </c>
      <c r="B55" s="62" t="s">
        <v>1414</v>
      </c>
      <c r="C55" s="7"/>
    </row>
    <row r="56" s="46" customFormat="1" ht="17.25" customHeight="1" spans="1:3">
      <c r="A56" s="22">
        <v>1030199</v>
      </c>
      <c r="B56" s="62" t="s">
        <v>1415</v>
      </c>
      <c r="C56" s="7">
        <v>15269</v>
      </c>
    </row>
    <row r="57" s="46" customFormat="1" ht="17.25" customHeight="1" spans="1:3">
      <c r="A57" s="22">
        <v>10310</v>
      </c>
      <c r="B57" s="62" t="s">
        <v>1416</v>
      </c>
      <c r="C57" s="7">
        <f>SUM(C58:C60,C64:C69,C72:C73)</f>
        <v>5830</v>
      </c>
    </row>
    <row r="58" s="46" customFormat="1" ht="17.25" customHeight="1" spans="1:3">
      <c r="A58" s="22">
        <v>1031003</v>
      </c>
      <c r="B58" s="62" t="s">
        <v>1417</v>
      </c>
      <c r="C58" s="7"/>
    </row>
    <row r="59" s="46" customFormat="1" ht="17.25" customHeight="1" spans="1:3">
      <c r="A59" s="22">
        <v>1031005</v>
      </c>
      <c r="B59" s="62" t="s">
        <v>1418</v>
      </c>
      <c r="C59" s="7"/>
    </row>
    <row r="60" s="46" customFormat="1" ht="17.25" customHeight="1" spans="1:3">
      <c r="A60" s="22">
        <v>1031006</v>
      </c>
      <c r="B60" s="14" t="s">
        <v>1419</v>
      </c>
      <c r="C60" s="10">
        <f>SUM(C61:C63)</f>
        <v>0</v>
      </c>
    </row>
    <row r="61" s="46" customFormat="1" ht="17.25" customHeight="1" spans="1:3">
      <c r="A61" s="22">
        <v>103100601</v>
      </c>
      <c r="B61" s="6" t="s">
        <v>1420</v>
      </c>
      <c r="C61" s="7"/>
    </row>
    <row r="62" s="46" customFormat="1" ht="17.25" customHeight="1" spans="1:3">
      <c r="A62" s="22">
        <v>103100602</v>
      </c>
      <c r="B62" s="6" t="s">
        <v>1421</v>
      </c>
      <c r="C62" s="7"/>
    </row>
    <row r="63" s="46" customFormat="1" ht="17.25" customHeight="1" spans="1:3">
      <c r="A63" s="22">
        <v>103100699</v>
      </c>
      <c r="B63" s="6" t="s">
        <v>1422</v>
      </c>
      <c r="C63" s="7"/>
    </row>
    <row r="64" s="46" customFormat="1" ht="17.25" customHeight="1" spans="1:3">
      <c r="A64" s="22">
        <v>1031008</v>
      </c>
      <c r="B64" s="14" t="s">
        <v>1423</v>
      </c>
      <c r="C64" s="7"/>
    </row>
    <row r="65" s="46" customFormat="1" ht="17.25" customHeight="1" spans="1:3">
      <c r="A65" s="22">
        <v>1031009</v>
      </c>
      <c r="B65" s="14" t="s">
        <v>1424</v>
      </c>
      <c r="C65" s="7"/>
    </row>
    <row r="66" s="46" customFormat="1" ht="17.25" customHeight="1" spans="1:3">
      <c r="A66" s="22">
        <v>1031010</v>
      </c>
      <c r="B66" s="14" t="s">
        <v>1425</v>
      </c>
      <c r="C66" s="7"/>
    </row>
    <row r="67" s="46" customFormat="1" ht="17.25" customHeight="1" spans="1:3">
      <c r="A67" s="22">
        <v>1031011</v>
      </c>
      <c r="B67" s="14" t="s">
        <v>1426</v>
      </c>
      <c r="C67" s="7"/>
    </row>
    <row r="68" s="46" customFormat="1" ht="17.25" customHeight="1" spans="1:3">
      <c r="A68" s="22">
        <v>1031012</v>
      </c>
      <c r="B68" s="14" t="s">
        <v>1427</v>
      </c>
      <c r="C68" s="7"/>
    </row>
    <row r="69" s="46" customFormat="1" ht="17.25" customHeight="1" spans="1:3">
      <c r="A69" s="22">
        <v>1031013</v>
      </c>
      <c r="B69" s="14" t="s">
        <v>1428</v>
      </c>
      <c r="C69" s="7">
        <f>SUM(C70:C71)</f>
        <v>0</v>
      </c>
    </row>
    <row r="70" s="46" customFormat="1" ht="17.25" customHeight="1" spans="1:3">
      <c r="A70" s="22">
        <v>103101301</v>
      </c>
      <c r="B70" s="6" t="s">
        <v>1429</v>
      </c>
      <c r="C70" s="7"/>
    </row>
    <row r="71" s="46" customFormat="1" ht="17.25" customHeight="1" spans="1:3">
      <c r="A71" s="22">
        <v>103101399</v>
      </c>
      <c r="B71" s="6" t="s">
        <v>1430</v>
      </c>
      <c r="C71" s="7"/>
    </row>
    <row r="72" s="46" customFormat="1" ht="17.25" customHeight="1" spans="1:3">
      <c r="A72" s="22">
        <v>1031014</v>
      </c>
      <c r="B72" s="14" t="s">
        <v>1431</v>
      </c>
      <c r="C72" s="7"/>
    </row>
    <row r="73" s="46" customFormat="1" ht="17.25" customHeight="1" spans="1:3">
      <c r="A73" s="22">
        <v>1031099</v>
      </c>
      <c r="B73" s="14" t="s">
        <v>1432</v>
      </c>
      <c r="C73" s="7">
        <f>SUM(C74:C75)</f>
        <v>5830</v>
      </c>
    </row>
    <row r="74" s="46" customFormat="1" ht="17.25" customHeight="1" spans="1:3">
      <c r="A74" s="22">
        <v>103109998</v>
      </c>
      <c r="B74" s="6" t="s">
        <v>1433</v>
      </c>
      <c r="C74" s="7">
        <v>5830</v>
      </c>
    </row>
    <row r="75" s="46" customFormat="1" ht="17.25" customHeight="1" spans="1:3">
      <c r="A75" s="22">
        <v>103109999</v>
      </c>
      <c r="B75" s="6" t="s">
        <v>1434</v>
      </c>
      <c r="C75" s="7"/>
    </row>
  </sheetData>
  <mergeCells count="1">
    <mergeCell ref="A1:C1"/>
  </mergeCells>
  <dataValidations count="1">
    <dataValidation type="decimal" operator="between" allowBlank="1" showInputMessage="1" showErrorMessage="1" sqref="C4:C75">
      <formula1>-99999999999999</formula1>
      <formula2>99999999999999</formula2>
    </dataValidation>
  </dataValidations>
  <printOptions horizontalCentered="1"/>
  <pageMargins left="0.314583333333333" right="0.275" top="0.472222222222222" bottom="0.66875" header="0.196527777777778" footer="0.511805555555556"/>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7"/>
  <sheetViews>
    <sheetView workbookViewId="0">
      <selection activeCell="A1" sqref="A1:C1"/>
    </sheetView>
  </sheetViews>
  <sheetFormatPr defaultColWidth="12.125" defaultRowHeight="15.65" customHeight="1" outlineLevelCol="2"/>
  <cols>
    <col min="1" max="1" width="9.5" style="48" customWidth="1"/>
    <col min="2" max="2" width="57.25" style="48" customWidth="1"/>
    <col min="3" max="3" width="22.5" style="48" customWidth="1"/>
    <col min="4" max="16384" width="12.125" style="46"/>
  </cols>
  <sheetData>
    <row r="1" s="46" customFormat="1" ht="44.25" customHeight="1" spans="1:3">
      <c r="A1" s="49" t="s">
        <v>1358</v>
      </c>
      <c r="B1" s="49"/>
      <c r="C1" s="49"/>
    </row>
    <row r="2" s="46" customFormat="1" ht="17.25" customHeight="1" spans="1:3">
      <c r="A2" s="60"/>
      <c r="B2" s="60"/>
      <c r="C2" s="50" t="str">
        <f>"单位："&amp;'[2]##BASEINFO'!$B$19</f>
        <v>单位：万元</v>
      </c>
    </row>
    <row r="3" s="46" customFormat="1" ht="16.5" customHeight="1" spans="1:3">
      <c r="A3" s="12" t="s">
        <v>69</v>
      </c>
      <c r="B3" s="12" t="s">
        <v>70</v>
      </c>
      <c r="C3" s="12" t="s">
        <v>71</v>
      </c>
    </row>
    <row r="4" s="46" customFormat="1" ht="16.5" customHeight="1" spans="1:3">
      <c r="A4" s="61"/>
      <c r="B4" s="12" t="s">
        <v>1435</v>
      </c>
      <c r="C4" s="7">
        <f>SUM(C5,C12,C27,C43,C48,C55,C71,C132,C171,C221,C231,C235,C239,C243,C247,C252,C283,C285,C287)</f>
        <v>125010</v>
      </c>
    </row>
    <row r="5" s="46" customFormat="1" ht="16.5" customHeight="1" spans="1:3">
      <c r="A5" s="22">
        <v>205</v>
      </c>
      <c r="B5" s="61" t="s">
        <v>307</v>
      </c>
      <c r="C5" s="7">
        <f>C6</f>
        <v>0</v>
      </c>
    </row>
    <row r="6" s="46" customFormat="1" ht="16.5" customHeight="1" spans="1:3">
      <c r="A6" s="22">
        <v>20598</v>
      </c>
      <c r="B6" s="61" t="s">
        <v>1436</v>
      </c>
      <c r="C6" s="7">
        <f>SUM(C7:C11)</f>
        <v>0</v>
      </c>
    </row>
    <row r="7" s="46" customFormat="1" ht="16.5" customHeight="1" spans="1:3">
      <c r="A7" s="22">
        <v>2059801</v>
      </c>
      <c r="B7" s="22" t="s">
        <v>1437</v>
      </c>
      <c r="C7" s="7"/>
    </row>
    <row r="8" s="46" customFormat="1" ht="16.5" customHeight="1" spans="1:3">
      <c r="A8" s="22">
        <v>2059802</v>
      </c>
      <c r="B8" s="22" t="s">
        <v>315</v>
      </c>
      <c r="C8" s="7"/>
    </row>
    <row r="9" s="46" customFormat="1" ht="16.5" customHeight="1" spans="1:3">
      <c r="A9" s="22">
        <v>2059803</v>
      </c>
      <c r="B9" s="22" t="s">
        <v>1438</v>
      </c>
      <c r="C9" s="7"/>
    </row>
    <row r="10" s="46" customFormat="1" ht="16.5" customHeight="1" spans="1:3">
      <c r="A10" s="22">
        <v>2059804</v>
      </c>
      <c r="B10" s="22" t="s">
        <v>1439</v>
      </c>
      <c r="C10" s="7"/>
    </row>
    <row r="11" s="46" customFormat="1" ht="16.5" customHeight="1" spans="1:3">
      <c r="A11" s="22">
        <v>2059899</v>
      </c>
      <c r="B11" s="22" t="s">
        <v>1440</v>
      </c>
      <c r="C11" s="7"/>
    </row>
    <row r="12" s="46" customFormat="1" ht="16.5" customHeight="1" spans="1:3">
      <c r="A12" s="22">
        <v>206</v>
      </c>
      <c r="B12" s="14" t="s">
        <v>356</v>
      </c>
      <c r="C12" s="7">
        <f>C13+C20</f>
        <v>0</v>
      </c>
    </row>
    <row r="13" s="46" customFormat="1" ht="16.5" customHeight="1" spans="1:3">
      <c r="A13" s="22">
        <v>20610</v>
      </c>
      <c r="B13" s="14" t="s">
        <v>1441</v>
      </c>
      <c r="C13" s="7">
        <f>SUM(C14:C19)</f>
        <v>0</v>
      </c>
    </row>
    <row r="14" s="46" customFormat="1" ht="16.5" customHeight="1" spans="1:3">
      <c r="A14" s="22">
        <v>2061001</v>
      </c>
      <c r="B14" s="6" t="s">
        <v>1442</v>
      </c>
      <c r="C14" s="7"/>
    </row>
    <row r="15" s="46" customFormat="1" ht="16.5" customHeight="1" spans="1:3">
      <c r="A15" s="22">
        <v>2061002</v>
      </c>
      <c r="B15" s="6" t="s">
        <v>1443</v>
      </c>
      <c r="C15" s="7"/>
    </row>
    <row r="16" s="46" customFormat="1" ht="16.5" customHeight="1" spans="1:3">
      <c r="A16" s="22">
        <v>2061003</v>
      </c>
      <c r="B16" s="6" t="s">
        <v>1444</v>
      </c>
      <c r="C16" s="7"/>
    </row>
    <row r="17" s="46" customFormat="1" ht="16.5" customHeight="1" spans="1:3">
      <c r="A17" s="22">
        <v>2061004</v>
      </c>
      <c r="B17" s="6" t="s">
        <v>1445</v>
      </c>
      <c r="C17" s="7"/>
    </row>
    <row r="18" s="46" customFormat="1" ht="16.5" customHeight="1" spans="1:3">
      <c r="A18" s="22">
        <v>2061005</v>
      </c>
      <c r="B18" s="6" t="s">
        <v>1446</v>
      </c>
      <c r="C18" s="7"/>
    </row>
    <row r="19" s="46" customFormat="1" ht="16.5" customHeight="1" spans="1:3">
      <c r="A19" s="22">
        <v>2061099</v>
      </c>
      <c r="B19" s="6" t="s">
        <v>1447</v>
      </c>
      <c r="C19" s="7"/>
    </row>
    <row r="20" s="46" customFormat="1" ht="16.5" customHeight="1" spans="1:3">
      <c r="A20" s="22">
        <v>20698</v>
      </c>
      <c r="B20" s="14" t="s">
        <v>1436</v>
      </c>
      <c r="C20" s="7">
        <f>SUM(C21:C26)</f>
        <v>0</v>
      </c>
    </row>
    <row r="21" s="46" customFormat="1" ht="16.5" customHeight="1" spans="1:3">
      <c r="A21" s="22">
        <v>2069801</v>
      </c>
      <c r="B21" s="6" t="s">
        <v>1448</v>
      </c>
      <c r="C21" s="7"/>
    </row>
    <row r="22" s="46" customFormat="1" ht="16.5" customHeight="1" spans="1:3">
      <c r="A22" s="22">
        <v>2069802</v>
      </c>
      <c r="B22" s="6" t="s">
        <v>1449</v>
      </c>
      <c r="C22" s="7"/>
    </row>
    <row r="23" s="46" customFormat="1" ht="16.5" customHeight="1" spans="1:3">
      <c r="A23" s="22">
        <v>2069803</v>
      </c>
      <c r="B23" s="6" t="s">
        <v>1450</v>
      </c>
      <c r="C23" s="7"/>
    </row>
    <row r="24" s="46" customFormat="1" ht="16.5" customHeight="1" spans="1:3">
      <c r="A24" s="22">
        <v>2069804</v>
      </c>
      <c r="B24" s="6" t="s">
        <v>1451</v>
      </c>
      <c r="C24" s="7"/>
    </row>
    <row r="25" s="46" customFormat="1" ht="16.5" customHeight="1" spans="1:3">
      <c r="A25" s="22">
        <v>2069805</v>
      </c>
      <c r="B25" s="6" t="s">
        <v>1452</v>
      </c>
      <c r="C25" s="7"/>
    </row>
    <row r="26" s="46" customFormat="1" ht="16.5" customHeight="1" spans="1:3">
      <c r="A26" s="22">
        <v>2069899</v>
      </c>
      <c r="B26" s="6" t="s">
        <v>1453</v>
      </c>
      <c r="C26" s="7"/>
    </row>
    <row r="27" s="46" customFormat="1" ht="16.5" customHeight="1" spans="1:3">
      <c r="A27" s="22">
        <v>207</v>
      </c>
      <c r="B27" s="14" t="s">
        <v>405</v>
      </c>
      <c r="C27" s="7">
        <f>SUM(C28,C34,C40)</f>
        <v>3</v>
      </c>
    </row>
    <row r="28" s="46" customFormat="1" ht="16.5" customHeight="1" spans="1:3">
      <c r="A28" s="22">
        <v>20707</v>
      </c>
      <c r="B28" s="14" t="s">
        <v>1454</v>
      </c>
      <c r="C28" s="7">
        <f>SUM(C29:C33)</f>
        <v>3</v>
      </c>
    </row>
    <row r="29" s="46" customFormat="1" ht="16.5" customHeight="1" spans="1:3">
      <c r="A29" s="22">
        <v>2070701</v>
      </c>
      <c r="B29" s="6" t="s">
        <v>1455</v>
      </c>
      <c r="C29" s="7">
        <v>3</v>
      </c>
    </row>
    <row r="30" s="46" customFormat="1" ht="16.5" customHeight="1" spans="1:3">
      <c r="A30" s="22">
        <v>2070702</v>
      </c>
      <c r="B30" s="6" t="s">
        <v>1456</v>
      </c>
      <c r="C30" s="7"/>
    </row>
    <row r="31" s="46" customFormat="1" ht="16.5" customHeight="1" spans="1:3">
      <c r="A31" s="22">
        <v>2070703</v>
      </c>
      <c r="B31" s="6" t="s">
        <v>1457</v>
      </c>
      <c r="C31" s="7"/>
    </row>
    <row r="32" s="46" customFormat="1" ht="16.5" customHeight="1" spans="1:3">
      <c r="A32" s="22">
        <v>2070704</v>
      </c>
      <c r="B32" s="6" t="s">
        <v>1458</v>
      </c>
      <c r="C32" s="7"/>
    </row>
    <row r="33" s="46" customFormat="1" ht="16.5" customHeight="1" spans="1:3">
      <c r="A33" s="22">
        <v>2070799</v>
      </c>
      <c r="B33" s="6" t="s">
        <v>1459</v>
      </c>
      <c r="C33" s="7"/>
    </row>
    <row r="34" s="46" customFormat="1" ht="16.5" customHeight="1" spans="1:3">
      <c r="A34" s="22">
        <v>20709</v>
      </c>
      <c r="B34" s="14" t="s">
        <v>1460</v>
      </c>
      <c r="C34" s="7">
        <f>SUM(C35:C39)</f>
        <v>0</v>
      </c>
    </row>
    <row r="35" s="46" customFormat="1" ht="16.5" customHeight="1" spans="1:3">
      <c r="A35" s="22">
        <v>2070901</v>
      </c>
      <c r="B35" s="6" t="s">
        <v>1461</v>
      </c>
      <c r="C35" s="7"/>
    </row>
    <row r="36" s="46" customFormat="1" ht="16.5" customHeight="1" spans="1:3">
      <c r="A36" s="22">
        <v>2070902</v>
      </c>
      <c r="B36" s="6" t="s">
        <v>1462</v>
      </c>
      <c r="C36" s="7"/>
    </row>
    <row r="37" s="46" customFormat="1" ht="16.5" customHeight="1" spans="1:3">
      <c r="A37" s="22">
        <v>2070903</v>
      </c>
      <c r="B37" s="6" t="s">
        <v>1463</v>
      </c>
      <c r="C37" s="7"/>
    </row>
    <row r="38" s="46" customFormat="1" ht="16.5" customHeight="1" spans="1:3">
      <c r="A38" s="22">
        <v>2070904</v>
      </c>
      <c r="B38" s="6" t="s">
        <v>1464</v>
      </c>
      <c r="C38" s="7"/>
    </row>
    <row r="39" s="46" customFormat="1" ht="16.5" customHeight="1" spans="1:3">
      <c r="A39" s="22">
        <v>2070999</v>
      </c>
      <c r="B39" s="6" t="s">
        <v>1465</v>
      </c>
      <c r="C39" s="7"/>
    </row>
    <row r="40" s="46" customFormat="1" ht="16.5" customHeight="1" spans="1:3">
      <c r="A40" s="22">
        <v>20710</v>
      </c>
      <c r="B40" s="14" t="s">
        <v>1466</v>
      </c>
      <c r="C40" s="7">
        <f>SUM(C41:C42)</f>
        <v>0</v>
      </c>
    </row>
    <row r="41" s="46" customFormat="1" ht="16.5" customHeight="1" spans="1:3">
      <c r="A41" s="22">
        <v>2071001</v>
      </c>
      <c r="B41" s="6" t="s">
        <v>1467</v>
      </c>
      <c r="C41" s="7"/>
    </row>
    <row r="42" s="46" customFormat="1" ht="16.5" customHeight="1" spans="1:3">
      <c r="A42" s="22">
        <v>2071099</v>
      </c>
      <c r="B42" s="6" t="s">
        <v>1468</v>
      </c>
      <c r="C42" s="7"/>
    </row>
    <row r="43" s="46" customFormat="1" ht="16.5" customHeight="1" spans="1:3">
      <c r="A43" s="22">
        <v>208</v>
      </c>
      <c r="B43" s="61" t="s">
        <v>447</v>
      </c>
      <c r="C43" s="7">
        <f>C44</f>
        <v>0</v>
      </c>
    </row>
    <row r="44" s="46" customFormat="1" ht="16.5" customHeight="1" spans="1:3">
      <c r="A44" s="22">
        <v>20898</v>
      </c>
      <c r="B44" s="61" t="s">
        <v>1436</v>
      </c>
      <c r="C44" s="7">
        <f>SUM(C45:C47)</f>
        <v>0</v>
      </c>
    </row>
    <row r="45" s="46" customFormat="1" ht="16.5" customHeight="1" spans="1:3">
      <c r="A45" s="22">
        <v>2089801</v>
      </c>
      <c r="B45" s="22" t="s">
        <v>1469</v>
      </c>
      <c r="C45" s="7"/>
    </row>
    <row r="46" s="46" customFormat="1" ht="16.5" customHeight="1" spans="1:3">
      <c r="A46" s="22">
        <v>2089802</v>
      </c>
      <c r="B46" s="22" t="s">
        <v>1470</v>
      </c>
      <c r="C46" s="7"/>
    </row>
    <row r="47" s="46" customFormat="1" ht="16.5" customHeight="1" spans="1:3">
      <c r="A47" s="22">
        <v>2089899</v>
      </c>
      <c r="B47" s="22" t="s">
        <v>1471</v>
      </c>
      <c r="C47" s="7"/>
    </row>
    <row r="48" s="46" customFormat="1" ht="16.5" customHeight="1" spans="1:3">
      <c r="A48" s="22">
        <v>210</v>
      </c>
      <c r="B48" s="61" t="s">
        <v>556</v>
      </c>
      <c r="C48" s="7">
        <f>C49</f>
        <v>0</v>
      </c>
    </row>
    <row r="49" s="46" customFormat="1" ht="16.5" customHeight="1" spans="1:3">
      <c r="A49" s="22">
        <v>21098</v>
      </c>
      <c r="B49" s="61" t="s">
        <v>1436</v>
      </c>
      <c r="C49" s="7">
        <f>SUM(C50:C54)</f>
        <v>0</v>
      </c>
    </row>
    <row r="50" s="46" customFormat="1" ht="16.5" customHeight="1" spans="1:3">
      <c r="A50" s="22">
        <v>2109801</v>
      </c>
      <c r="B50" s="22" t="s">
        <v>1472</v>
      </c>
      <c r="C50" s="7"/>
    </row>
    <row r="51" s="46" customFormat="1" ht="16.5" customHeight="1" spans="1:3">
      <c r="A51" s="22">
        <v>2109802</v>
      </c>
      <c r="B51" s="22" t="s">
        <v>1473</v>
      </c>
      <c r="C51" s="7"/>
    </row>
    <row r="52" s="46" customFormat="1" ht="16.5" customHeight="1" spans="1:3">
      <c r="A52" s="22">
        <v>2109803</v>
      </c>
      <c r="B52" s="22" t="s">
        <v>1474</v>
      </c>
      <c r="C52" s="7"/>
    </row>
    <row r="53" s="46" customFormat="1" ht="16.5" customHeight="1" spans="1:3">
      <c r="A53" s="22">
        <v>2109804</v>
      </c>
      <c r="B53" s="22" t="s">
        <v>1475</v>
      </c>
      <c r="C53" s="7"/>
    </row>
    <row r="54" s="46" customFormat="1" ht="16.5" customHeight="1" spans="1:3">
      <c r="A54" s="22">
        <v>2109899</v>
      </c>
      <c r="B54" s="22" t="s">
        <v>1476</v>
      </c>
      <c r="C54" s="7"/>
    </row>
    <row r="55" s="46" customFormat="1" ht="16.5" customHeight="1" spans="1:3">
      <c r="A55" s="22">
        <v>211</v>
      </c>
      <c r="B55" s="14" t="s">
        <v>623</v>
      </c>
      <c r="C55" s="7">
        <f>SUM(C56,C61,C66)</f>
        <v>0</v>
      </c>
    </row>
    <row r="56" s="46" customFormat="1" ht="16.5" customHeight="1" spans="1:3">
      <c r="A56" s="22">
        <v>21160</v>
      </c>
      <c r="B56" s="14" t="s">
        <v>1477</v>
      </c>
      <c r="C56" s="7">
        <f>SUM(C57:C60)</f>
        <v>0</v>
      </c>
    </row>
    <row r="57" s="46" customFormat="1" ht="16.5" customHeight="1" spans="1:3">
      <c r="A57" s="22">
        <v>2116001</v>
      </c>
      <c r="B57" s="6" t="s">
        <v>1478</v>
      </c>
      <c r="C57" s="7"/>
    </row>
    <row r="58" s="46" customFormat="1" ht="16.5" customHeight="1" spans="1:3">
      <c r="A58" s="22">
        <v>2116002</v>
      </c>
      <c r="B58" s="6" t="s">
        <v>1479</v>
      </c>
      <c r="C58" s="7"/>
    </row>
    <row r="59" s="46" customFormat="1" ht="16.5" customHeight="1" spans="1:3">
      <c r="A59" s="22">
        <v>2116003</v>
      </c>
      <c r="B59" s="6" t="s">
        <v>1480</v>
      </c>
      <c r="C59" s="7"/>
    </row>
    <row r="60" s="46" customFormat="1" ht="16.5" customHeight="1" spans="1:3">
      <c r="A60" s="22">
        <v>2116099</v>
      </c>
      <c r="B60" s="6" t="s">
        <v>1481</v>
      </c>
      <c r="C60" s="7"/>
    </row>
    <row r="61" s="46" customFormat="1" ht="16.5" customHeight="1" spans="1:3">
      <c r="A61" s="22">
        <v>21161</v>
      </c>
      <c r="B61" s="14" t="s">
        <v>1482</v>
      </c>
      <c r="C61" s="7">
        <f>SUM(C62:C65)</f>
        <v>0</v>
      </c>
    </row>
    <row r="62" s="46" customFormat="1" ht="16.5" customHeight="1" spans="1:3">
      <c r="A62" s="22">
        <v>2116101</v>
      </c>
      <c r="B62" s="6" t="s">
        <v>1483</v>
      </c>
      <c r="C62" s="7"/>
    </row>
    <row r="63" s="46" customFormat="1" ht="16.5" customHeight="1" spans="1:3">
      <c r="A63" s="22">
        <v>2116102</v>
      </c>
      <c r="B63" s="6" t="s">
        <v>1484</v>
      </c>
      <c r="C63" s="7"/>
    </row>
    <row r="64" s="46" customFormat="1" ht="16.5" customHeight="1" spans="1:3">
      <c r="A64" s="22">
        <v>2116103</v>
      </c>
      <c r="B64" s="6" t="s">
        <v>1485</v>
      </c>
      <c r="C64" s="7"/>
    </row>
    <row r="65" s="46" customFormat="1" ht="16.5" customHeight="1" spans="1:3">
      <c r="A65" s="22">
        <v>2116104</v>
      </c>
      <c r="B65" s="6" t="s">
        <v>1486</v>
      </c>
      <c r="C65" s="7"/>
    </row>
    <row r="66" s="46" customFormat="1" ht="16.5" customHeight="1" spans="1:3">
      <c r="A66" s="22">
        <v>21198</v>
      </c>
      <c r="B66" s="14" t="s">
        <v>1436</v>
      </c>
      <c r="C66" s="7">
        <f>SUM(C67:C70)</f>
        <v>0</v>
      </c>
    </row>
    <row r="67" s="46" customFormat="1" ht="16.5" customHeight="1" spans="1:3">
      <c r="A67" s="22">
        <v>2119801</v>
      </c>
      <c r="B67" s="6" t="s">
        <v>1487</v>
      </c>
      <c r="C67" s="7"/>
    </row>
    <row r="68" s="46" customFormat="1" ht="16.5" customHeight="1" spans="1:3">
      <c r="A68" s="22">
        <v>2119802</v>
      </c>
      <c r="B68" s="6" t="s">
        <v>1488</v>
      </c>
      <c r="C68" s="7"/>
    </row>
    <row r="69" s="46" customFormat="1" ht="16.5" customHeight="1" spans="1:3">
      <c r="A69" s="22">
        <v>2119803</v>
      </c>
      <c r="B69" s="6" t="s">
        <v>1489</v>
      </c>
      <c r="C69" s="7"/>
    </row>
    <row r="70" s="46" customFormat="1" ht="16.5" customHeight="1" spans="1:3">
      <c r="A70" s="22">
        <v>2119899</v>
      </c>
      <c r="B70" s="6" t="s">
        <v>1490</v>
      </c>
      <c r="C70" s="7"/>
    </row>
    <row r="71" s="46" customFormat="1" ht="16.5" customHeight="1" spans="1:3">
      <c r="A71" s="22">
        <v>212</v>
      </c>
      <c r="B71" s="14" t="s">
        <v>686</v>
      </c>
      <c r="C71" s="7">
        <f>SUM(C72,C88,C92:C93,C99,C103,C107,C111,C117,C120,C129)</f>
        <v>49113</v>
      </c>
    </row>
    <row r="72" s="46" customFormat="1" ht="16.5" customHeight="1" spans="1:3">
      <c r="A72" s="22">
        <v>21208</v>
      </c>
      <c r="B72" s="14" t="s">
        <v>1491</v>
      </c>
      <c r="C72" s="7">
        <f>SUM(C73:C87)</f>
        <v>43591</v>
      </c>
    </row>
    <row r="73" s="46" customFormat="1" ht="16.5" customHeight="1" spans="1:3">
      <c r="A73" s="22">
        <v>2120801</v>
      </c>
      <c r="B73" s="6" t="s">
        <v>1492</v>
      </c>
      <c r="C73" s="7">
        <v>11939</v>
      </c>
    </row>
    <row r="74" s="46" customFormat="1" ht="16.5" customHeight="1" spans="1:3">
      <c r="A74" s="22">
        <v>2120802</v>
      </c>
      <c r="B74" s="6" t="s">
        <v>1493</v>
      </c>
      <c r="C74" s="7">
        <v>2487</v>
      </c>
    </row>
    <row r="75" s="46" customFormat="1" ht="16.5" customHeight="1" spans="1:3">
      <c r="A75" s="22">
        <v>2120803</v>
      </c>
      <c r="B75" s="6" t="s">
        <v>1494</v>
      </c>
      <c r="C75" s="7">
        <v>493</v>
      </c>
    </row>
    <row r="76" s="46" customFormat="1" ht="16.5" customHeight="1" spans="1:3">
      <c r="A76" s="22">
        <v>2120804</v>
      </c>
      <c r="B76" s="6" t="s">
        <v>1495</v>
      </c>
      <c r="C76" s="7"/>
    </row>
    <row r="77" s="46" customFormat="1" ht="16.5" customHeight="1" spans="1:3">
      <c r="A77" s="22">
        <v>2120805</v>
      </c>
      <c r="B77" s="6" t="s">
        <v>1496</v>
      </c>
      <c r="C77" s="7">
        <v>14000</v>
      </c>
    </row>
    <row r="78" s="46" customFormat="1" ht="16.5" customHeight="1" spans="1:3">
      <c r="A78" s="22">
        <v>2120806</v>
      </c>
      <c r="B78" s="6" t="s">
        <v>1497</v>
      </c>
      <c r="C78" s="7"/>
    </row>
    <row r="79" s="46" customFormat="1" ht="16.5" customHeight="1" spans="1:3">
      <c r="A79" s="22">
        <v>2120807</v>
      </c>
      <c r="B79" s="6" t="s">
        <v>1498</v>
      </c>
      <c r="C79" s="7"/>
    </row>
    <row r="80" s="46" customFormat="1" ht="16.5" customHeight="1" spans="1:3">
      <c r="A80" s="22">
        <v>2120809</v>
      </c>
      <c r="B80" s="6" t="s">
        <v>1499</v>
      </c>
      <c r="C80" s="7"/>
    </row>
    <row r="81" s="46" customFormat="1" ht="16.5" customHeight="1" spans="1:3">
      <c r="A81" s="22">
        <v>2120810</v>
      </c>
      <c r="B81" s="6" t="s">
        <v>1500</v>
      </c>
      <c r="C81" s="7"/>
    </row>
    <row r="82" s="46" customFormat="1" ht="16.5" customHeight="1" spans="1:3">
      <c r="A82" s="22">
        <v>2120811</v>
      </c>
      <c r="B82" s="6" t="s">
        <v>1501</v>
      </c>
      <c r="C82" s="7"/>
    </row>
    <row r="83" s="46" customFormat="1" ht="16.5" customHeight="1" spans="1:3">
      <c r="A83" s="22">
        <v>2120813</v>
      </c>
      <c r="B83" s="6" t="s">
        <v>976</v>
      </c>
      <c r="C83" s="7"/>
    </row>
    <row r="84" s="46" customFormat="1" ht="16.5" customHeight="1" spans="1:3">
      <c r="A84" s="22">
        <v>2120814</v>
      </c>
      <c r="B84" s="6" t="s">
        <v>1502</v>
      </c>
      <c r="C84" s="7">
        <v>2280</v>
      </c>
    </row>
    <row r="85" s="46" customFormat="1" ht="16.5" customHeight="1" spans="1:3">
      <c r="A85" s="22">
        <v>2120815</v>
      </c>
      <c r="B85" s="6" t="s">
        <v>1503</v>
      </c>
      <c r="C85" s="7">
        <v>540</v>
      </c>
    </row>
    <row r="86" s="46" customFormat="1" ht="16.5" customHeight="1" spans="1:3">
      <c r="A86" s="22">
        <v>2120816</v>
      </c>
      <c r="B86" s="6" t="s">
        <v>1504</v>
      </c>
      <c r="C86" s="7"/>
    </row>
    <row r="87" s="46" customFormat="1" ht="16.5" customHeight="1" spans="1:3">
      <c r="A87" s="22">
        <v>2120899</v>
      </c>
      <c r="B87" s="6" t="s">
        <v>1505</v>
      </c>
      <c r="C87" s="7">
        <v>11852</v>
      </c>
    </row>
    <row r="88" s="46" customFormat="1" ht="16.5" customHeight="1" spans="1:3">
      <c r="A88" s="22">
        <v>21210</v>
      </c>
      <c r="B88" s="14" t="s">
        <v>1506</v>
      </c>
      <c r="C88" s="7">
        <f>SUM(C89:C91)</f>
        <v>0</v>
      </c>
    </row>
    <row r="89" s="46" customFormat="1" ht="16.5" customHeight="1" spans="1:3">
      <c r="A89" s="22">
        <v>2121001</v>
      </c>
      <c r="B89" s="6" t="s">
        <v>1492</v>
      </c>
      <c r="C89" s="7"/>
    </row>
    <row r="90" s="46" customFormat="1" ht="16.5" customHeight="1" spans="1:3">
      <c r="A90" s="22">
        <v>2121002</v>
      </c>
      <c r="B90" s="6" t="s">
        <v>1493</v>
      </c>
      <c r="C90" s="7"/>
    </row>
    <row r="91" s="46" customFormat="1" ht="16.5" customHeight="1" spans="1:3">
      <c r="A91" s="22">
        <v>2121099</v>
      </c>
      <c r="B91" s="6" t="s">
        <v>1507</v>
      </c>
      <c r="C91" s="7"/>
    </row>
    <row r="92" s="46" customFormat="1" ht="16.5" customHeight="1" spans="1:3">
      <c r="A92" s="22">
        <v>21211</v>
      </c>
      <c r="B92" s="14" t="s">
        <v>1508</v>
      </c>
      <c r="C92" s="7"/>
    </row>
    <row r="93" s="46" customFormat="1" ht="16.5" customHeight="1" spans="1:3">
      <c r="A93" s="22">
        <v>21213</v>
      </c>
      <c r="B93" s="14" t="s">
        <v>1509</v>
      </c>
      <c r="C93" s="7">
        <f>SUM(C94:C98)</f>
        <v>1317</v>
      </c>
    </row>
    <row r="94" s="46" customFormat="1" ht="16.5" customHeight="1" spans="1:3">
      <c r="A94" s="22">
        <v>2121301</v>
      </c>
      <c r="B94" s="6" t="s">
        <v>1510</v>
      </c>
      <c r="C94" s="7">
        <v>509</v>
      </c>
    </row>
    <row r="95" s="46" customFormat="1" ht="16.5" customHeight="1" spans="1:3">
      <c r="A95" s="22">
        <v>2121302</v>
      </c>
      <c r="B95" s="6" t="s">
        <v>1511</v>
      </c>
      <c r="C95" s="7"/>
    </row>
    <row r="96" s="46" customFormat="1" ht="16.5" customHeight="1" spans="1:3">
      <c r="A96" s="22">
        <v>2121303</v>
      </c>
      <c r="B96" s="6" t="s">
        <v>1512</v>
      </c>
      <c r="C96" s="7"/>
    </row>
    <row r="97" s="46" customFormat="1" ht="16.5" customHeight="1" spans="1:3">
      <c r="A97" s="22">
        <v>2121304</v>
      </c>
      <c r="B97" s="6" t="s">
        <v>1513</v>
      </c>
      <c r="C97" s="7"/>
    </row>
    <row r="98" s="46" customFormat="1" ht="16.5" customHeight="1" spans="1:3">
      <c r="A98" s="22">
        <v>2121399</v>
      </c>
      <c r="B98" s="6" t="s">
        <v>1514</v>
      </c>
      <c r="C98" s="7">
        <v>808</v>
      </c>
    </row>
    <row r="99" s="46" customFormat="1" ht="16.5" customHeight="1" spans="1:3">
      <c r="A99" s="22">
        <v>21214</v>
      </c>
      <c r="B99" s="14" t="s">
        <v>1515</v>
      </c>
      <c r="C99" s="7">
        <f>SUM(C100:C102)</f>
        <v>1916</v>
      </c>
    </row>
    <row r="100" s="46" customFormat="1" ht="16.5" customHeight="1" spans="1:3">
      <c r="A100" s="22">
        <v>2121401</v>
      </c>
      <c r="B100" s="6" t="s">
        <v>1516</v>
      </c>
      <c r="C100" s="7"/>
    </row>
    <row r="101" s="46" customFormat="1" ht="16.5" customHeight="1" spans="1:3">
      <c r="A101" s="22">
        <v>2121402</v>
      </c>
      <c r="B101" s="6" t="s">
        <v>1517</v>
      </c>
      <c r="C101" s="7"/>
    </row>
    <row r="102" s="46" customFormat="1" ht="16.5" customHeight="1" spans="1:3">
      <c r="A102" s="22">
        <v>2121499</v>
      </c>
      <c r="B102" s="6" t="s">
        <v>1518</v>
      </c>
      <c r="C102" s="7">
        <v>1916</v>
      </c>
    </row>
    <row r="103" s="46" customFormat="1" ht="16.5" customHeight="1" spans="1:3">
      <c r="A103" s="22">
        <v>21215</v>
      </c>
      <c r="B103" s="14" t="s">
        <v>1519</v>
      </c>
      <c r="C103" s="7">
        <f>SUM(C104:C106)</f>
        <v>0</v>
      </c>
    </row>
    <row r="104" s="46" customFormat="1" ht="16.5" customHeight="1" spans="1:3">
      <c r="A104" s="22">
        <v>2121501</v>
      </c>
      <c r="B104" s="6" t="s">
        <v>1520</v>
      </c>
      <c r="C104" s="7"/>
    </row>
    <row r="105" s="46" customFormat="1" ht="16.5" customHeight="1" spans="1:3">
      <c r="A105" s="22">
        <v>2121502</v>
      </c>
      <c r="B105" s="6" t="s">
        <v>1521</v>
      </c>
      <c r="C105" s="7"/>
    </row>
    <row r="106" s="46" customFormat="1" ht="16.5" customHeight="1" spans="1:3">
      <c r="A106" s="22">
        <v>2121599</v>
      </c>
      <c r="B106" s="6" t="s">
        <v>1522</v>
      </c>
      <c r="C106" s="7"/>
    </row>
    <row r="107" s="46" customFormat="1" ht="16.5" customHeight="1" spans="1:3">
      <c r="A107" s="22">
        <v>21216</v>
      </c>
      <c r="B107" s="14" t="s">
        <v>1523</v>
      </c>
      <c r="C107" s="7">
        <f>SUM(C108:C110)</f>
        <v>0</v>
      </c>
    </row>
    <row r="108" s="46" customFormat="1" ht="16.5" customHeight="1" spans="1:3">
      <c r="A108" s="22">
        <v>2121601</v>
      </c>
      <c r="B108" s="6" t="s">
        <v>1520</v>
      </c>
      <c r="C108" s="7"/>
    </row>
    <row r="109" s="46" customFormat="1" ht="16.5" customHeight="1" spans="1:3">
      <c r="A109" s="22">
        <v>2121602</v>
      </c>
      <c r="B109" s="6" t="s">
        <v>1521</v>
      </c>
      <c r="C109" s="7"/>
    </row>
    <row r="110" s="46" customFormat="1" ht="16.5" customHeight="1" spans="1:3">
      <c r="A110" s="22">
        <v>2121699</v>
      </c>
      <c r="B110" s="6" t="s">
        <v>1524</v>
      </c>
      <c r="C110" s="7"/>
    </row>
    <row r="111" s="46" customFormat="1" ht="16.5" customHeight="1" spans="1:3">
      <c r="A111" s="22">
        <v>21217</v>
      </c>
      <c r="B111" s="14" t="s">
        <v>1525</v>
      </c>
      <c r="C111" s="7">
        <f>SUM(C112:C116)</f>
        <v>0</v>
      </c>
    </row>
    <row r="112" s="46" customFormat="1" ht="16.5" customHeight="1" spans="1:3">
      <c r="A112" s="22">
        <v>2121701</v>
      </c>
      <c r="B112" s="6" t="s">
        <v>1526</v>
      </c>
      <c r="C112" s="7"/>
    </row>
    <row r="113" s="46" customFormat="1" ht="16.5" customHeight="1" spans="1:3">
      <c r="A113" s="22">
        <v>2121702</v>
      </c>
      <c r="B113" s="6" t="s">
        <v>1527</v>
      </c>
      <c r="C113" s="7"/>
    </row>
    <row r="114" s="46" customFormat="1" ht="16.5" customHeight="1" spans="1:3">
      <c r="A114" s="22">
        <v>2121703</v>
      </c>
      <c r="B114" s="6" t="s">
        <v>1528</v>
      </c>
      <c r="C114" s="7"/>
    </row>
    <row r="115" s="46" customFormat="1" ht="16.5" customHeight="1" spans="1:3">
      <c r="A115" s="22">
        <v>2121704</v>
      </c>
      <c r="B115" s="6" t="s">
        <v>1529</v>
      </c>
      <c r="C115" s="7"/>
    </row>
    <row r="116" s="46" customFormat="1" ht="16.5" customHeight="1" spans="1:3">
      <c r="A116" s="22">
        <v>2121799</v>
      </c>
      <c r="B116" s="6" t="s">
        <v>1530</v>
      </c>
      <c r="C116" s="7"/>
    </row>
    <row r="117" s="46" customFormat="1" ht="16.5" customHeight="1" spans="1:3">
      <c r="A117" s="22">
        <v>21218</v>
      </c>
      <c r="B117" s="14" t="s">
        <v>1531</v>
      </c>
      <c r="C117" s="7">
        <f>SUM(C118:C119)</f>
        <v>0</v>
      </c>
    </row>
    <row r="118" s="46" customFormat="1" ht="16.5" customHeight="1" spans="1:3">
      <c r="A118" s="22">
        <v>2121801</v>
      </c>
      <c r="B118" s="6" t="s">
        <v>1532</v>
      </c>
      <c r="C118" s="7"/>
    </row>
    <row r="119" s="46" customFormat="1" ht="16.5" customHeight="1" spans="1:3">
      <c r="A119" s="22">
        <v>2121899</v>
      </c>
      <c r="B119" s="6" t="s">
        <v>1533</v>
      </c>
      <c r="C119" s="7"/>
    </row>
    <row r="120" s="46" customFormat="1" ht="16.5" customHeight="1" spans="1:3">
      <c r="A120" s="22">
        <v>21219</v>
      </c>
      <c r="B120" s="14" t="s">
        <v>1534</v>
      </c>
      <c r="C120" s="7">
        <f>SUM(C121:C128)</f>
        <v>0</v>
      </c>
    </row>
    <row r="121" s="46" customFormat="1" ht="16.5" customHeight="1" spans="1:3">
      <c r="A121" s="22">
        <v>2121901</v>
      </c>
      <c r="B121" s="6" t="s">
        <v>1520</v>
      </c>
      <c r="C121" s="7"/>
    </row>
    <row r="122" s="46" customFormat="1" ht="16.5" customHeight="1" spans="1:3">
      <c r="A122" s="22">
        <v>2121902</v>
      </c>
      <c r="B122" s="6" t="s">
        <v>1521</v>
      </c>
      <c r="C122" s="7"/>
    </row>
    <row r="123" s="46" customFormat="1" ht="16.5" customHeight="1" spans="1:3">
      <c r="A123" s="22">
        <v>2121903</v>
      </c>
      <c r="B123" s="6" t="s">
        <v>1535</v>
      </c>
      <c r="C123" s="7"/>
    </row>
    <row r="124" s="46" customFormat="1" ht="16.5" customHeight="1" spans="1:3">
      <c r="A124" s="22">
        <v>2121904</v>
      </c>
      <c r="B124" s="6" t="s">
        <v>1536</v>
      </c>
      <c r="C124" s="7"/>
    </row>
    <row r="125" s="46" customFormat="1" ht="16.5" customHeight="1" spans="1:3">
      <c r="A125" s="22">
        <v>2121905</v>
      </c>
      <c r="B125" s="6" t="s">
        <v>1537</v>
      </c>
      <c r="C125" s="7"/>
    </row>
    <row r="126" s="46" customFormat="1" ht="16.5" customHeight="1" spans="1:3">
      <c r="A126" s="22">
        <v>2121906</v>
      </c>
      <c r="B126" s="6" t="s">
        <v>1538</v>
      </c>
      <c r="C126" s="7"/>
    </row>
    <row r="127" s="46" customFormat="1" ht="16.5" customHeight="1" spans="1:3">
      <c r="A127" s="22">
        <v>2121907</v>
      </c>
      <c r="B127" s="6" t="s">
        <v>1539</v>
      </c>
      <c r="C127" s="7"/>
    </row>
    <row r="128" s="46" customFormat="1" ht="16.5" customHeight="1" spans="1:3">
      <c r="A128" s="22">
        <v>2121999</v>
      </c>
      <c r="B128" s="6" t="s">
        <v>1540</v>
      </c>
      <c r="C128" s="7"/>
    </row>
    <row r="129" s="46" customFormat="1" ht="16.5" customHeight="1" spans="1:3">
      <c r="A129" s="22">
        <v>21298</v>
      </c>
      <c r="B129" s="14" t="s">
        <v>1436</v>
      </c>
      <c r="C129" s="7">
        <f>SUM(C130:C131)</f>
        <v>2289</v>
      </c>
    </row>
    <row r="130" s="46" customFormat="1" ht="16.5" customHeight="1" spans="1:3">
      <c r="A130" s="22">
        <v>2129801</v>
      </c>
      <c r="B130" s="6" t="s">
        <v>1541</v>
      </c>
      <c r="C130" s="7">
        <v>2289</v>
      </c>
    </row>
    <row r="131" s="46" customFormat="1" ht="16.5" customHeight="1" spans="1:3">
      <c r="A131" s="22">
        <v>2129899</v>
      </c>
      <c r="B131" s="6" t="s">
        <v>1542</v>
      </c>
      <c r="C131" s="7"/>
    </row>
    <row r="132" s="46" customFormat="1" ht="16.5" customHeight="1" spans="1:3">
      <c r="A132" s="22">
        <v>213</v>
      </c>
      <c r="B132" s="14" t="s">
        <v>706</v>
      </c>
      <c r="C132" s="7">
        <f>SUM(C133,C138,C143,C148,C151,C156,C160,C164,C167)</f>
        <v>0</v>
      </c>
    </row>
    <row r="133" s="46" customFormat="1" ht="16.5" customHeight="1" spans="1:3">
      <c r="A133" s="22">
        <v>21366</v>
      </c>
      <c r="B133" s="14" t="s">
        <v>1543</v>
      </c>
      <c r="C133" s="7">
        <f>SUM(C134:C137)</f>
        <v>0</v>
      </c>
    </row>
    <row r="134" s="46" customFormat="1" ht="16.5" customHeight="1" spans="1:3">
      <c r="A134" s="22">
        <v>2136601</v>
      </c>
      <c r="B134" s="6" t="s">
        <v>1544</v>
      </c>
      <c r="C134" s="7"/>
    </row>
    <row r="135" s="46" customFormat="1" ht="16.5" customHeight="1" spans="1:3">
      <c r="A135" s="22">
        <v>2136602</v>
      </c>
      <c r="B135" s="6" t="s">
        <v>1545</v>
      </c>
      <c r="C135" s="7"/>
    </row>
    <row r="136" s="46" customFormat="1" ht="16.5" customHeight="1" spans="1:3">
      <c r="A136" s="22">
        <v>2136603</v>
      </c>
      <c r="B136" s="6" t="s">
        <v>1546</v>
      </c>
      <c r="C136" s="7"/>
    </row>
    <row r="137" s="46" customFormat="1" ht="16.5" customHeight="1" spans="1:3">
      <c r="A137" s="22">
        <v>2136699</v>
      </c>
      <c r="B137" s="6" t="s">
        <v>1547</v>
      </c>
      <c r="C137" s="7"/>
    </row>
    <row r="138" s="46" customFormat="1" ht="16.5" customHeight="1" spans="1:3">
      <c r="A138" s="22">
        <v>21367</v>
      </c>
      <c r="B138" s="14" t="s">
        <v>1548</v>
      </c>
      <c r="C138" s="7">
        <f>SUM(C139:C142)</f>
        <v>0</v>
      </c>
    </row>
    <row r="139" s="46" customFormat="1" ht="16.5" customHeight="1" spans="1:3">
      <c r="A139" s="22">
        <v>2136701</v>
      </c>
      <c r="B139" s="6" t="s">
        <v>1544</v>
      </c>
      <c r="C139" s="7"/>
    </row>
    <row r="140" s="46" customFormat="1" ht="16.5" customHeight="1" spans="1:3">
      <c r="A140" s="22">
        <v>2136702</v>
      </c>
      <c r="B140" s="6" t="s">
        <v>1545</v>
      </c>
      <c r="C140" s="7"/>
    </row>
    <row r="141" s="46" customFormat="1" ht="16.5" customHeight="1" spans="1:3">
      <c r="A141" s="22">
        <v>2136703</v>
      </c>
      <c r="B141" s="6" t="s">
        <v>1549</v>
      </c>
      <c r="C141" s="7"/>
    </row>
    <row r="142" s="46" customFormat="1" ht="16.5" customHeight="1" spans="1:3">
      <c r="A142" s="22">
        <v>2136799</v>
      </c>
      <c r="B142" s="6" t="s">
        <v>1550</v>
      </c>
      <c r="C142" s="7"/>
    </row>
    <row r="143" s="46" customFormat="1" ht="16.5" customHeight="1" spans="1:3">
      <c r="A143" s="22">
        <v>21369</v>
      </c>
      <c r="B143" s="14" t="s">
        <v>1551</v>
      </c>
      <c r="C143" s="7">
        <f>SUM(C144:C147)</f>
        <v>0</v>
      </c>
    </row>
    <row r="144" s="46" customFormat="1" ht="16.5" customHeight="1" spans="1:3">
      <c r="A144" s="22">
        <v>2136901</v>
      </c>
      <c r="B144" s="6" t="s">
        <v>769</v>
      </c>
      <c r="C144" s="7"/>
    </row>
    <row r="145" s="46" customFormat="1" ht="16.5" customHeight="1" spans="1:3">
      <c r="A145" s="22">
        <v>2136902</v>
      </c>
      <c r="B145" s="6" t="s">
        <v>1552</v>
      </c>
      <c r="C145" s="7"/>
    </row>
    <row r="146" s="46" customFormat="1" ht="16.5" customHeight="1" spans="1:3">
      <c r="A146" s="22">
        <v>2136903</v>
      </c>
      <c r="B146" s="6" t="s">
        <v>1553</v>
      </c>
      <c r="C146" s="7"/>
    </row>
    <row r="147" s="46" customFormat="1" ht="16.5" customHeight="1" spans="1:3">
      <c r="A147" s="22">
        <v>2136999</v>
      </c>
      <c r="B147" s="6" t="s">
        <v>1554</v>
      </c>
      <c r="C147" s="7"/>
    </row>
    <row r="148" s="46" customFormat="1" ht="16.5" customHeight="1" spans="1:3">
      <c r="A148" s="22">
        <v>21370</v>
      </c>
      <c r="B148" s="14" t="s">
        <v>1555</v>
      </c>
      <c r="C148" s="7">
        <f>SUM(C149:C150)</f>
        <v>0</v>
      </c>
    </row>
    <row r="149" s="46" customFormat="1" ht="16.5" customHeight="1" spans="1:3">
      <c r="A149" s="22">
        <v>2137001</v>
      </c>
      <c r="B149" s="6" t="s">
        <v>1556</v>
      </c>
      <c r="C149" s="7"/>
    </row>
    <row r="150" s="46" customFormat="1" ht="16.5" customHeight="1" spans="1:3">
      <c r="A150" s="22">
        <v>2137099</v>
      </c>
      <c r="B150" s="6" t="s">
        <v>1557</v>
      </c>
      <c r="C150" s="7"/>
    </row>
    <row r="151" s="46" customFormat="1" ht="16.5" customHeight="1" spans="1:3">
      <c r="A151" s="22">
        <v>21371</v>
      </c>
      <c r="B151" s="14" t="s">
        <v>1558</v>
      </c>
      <c r="C151" s="7">
        <f>SUM(C152:C155)</f>
        <v>0</v>
      </c>
    </row>
    <row r="152" s="46" customFormat="1" ht="16.5" customHeight="1" spans="1:3">
      <c r="A152" s="22">
        <v>2137101</v>
      </c>
      <c r="B152" s="6" t="s">
        <v>1559</v>
      </c>
      <c r="C152" s="7"/>
    </row>
    <row r="153" s="46" customFormat="1" ht="16.5" customHeight="1" spans="1:3">
      <c r="A153" s="22">
        <v>2137102</v>
      </c>
      <c r="B153" s="6" t="s">
        <v>1560</v>
      </c>
      <c r="C153" s="7"/>
    </row>
    <row r="154" s="46" customFormat="1" ht="16.5" customHeight="1" spans="1:3">
      <c r="A154" s="22">
        <v>2137103</v>
      </c>
      <c r="B154" s="6" t="s">
        <v>1561</v>
      </c>
      <c r="C154" s="7"/>
    </row>
    <row r="155" s="46" customFormat="1" ht="16.5" customHeight="1" spans="1:3">
      <c r="A155" s="22">
        <v>2137199</v>
      </c>
      <c r="B155" s="6" t="s">
        <v>1562</v>
      </c>
      <c r="C155" s="7"/>
    </row>
    <row r="156" s="46" customFormat="1" ht="16.5" customHeight="1" spans="1:3">
      <c r="A156" s="22">
        <v>21372</v>
      </c>
      <c r="B156" s="14" t="s">
        <v>1563</v>
      </c>
      <c r="C156" s="7">
        <f>SUM(C157:C159)</f>
        <v>0</v>
      </c>
    </row>
    <row r="157" s="46" customFormat="1" ht="16.5" customHeight="1" spans="1:3">
      <c r="A157" s="22">
        <v>2137201</v>
      </c>
      <c r="B157" s="6" t="s">
        <v>1564</v>
      </c>
      <c r="C157" s="7"/>
    </row>
    <row r="158" s="46" customFormat="1" ht="16.5" customHeight="1" spans="1:3">
      <c r="A158" s="22">
        <v>2137202</v>
      </c>
      <c r="B158" s="6" t="s">
        <v>1544</v>
      </c>
      <c r="C158" s="7"/>
    </row>
    <row r="159" s="46" customFormat="1" ht="16.5" customHeight="1" spans="1:3">
      <c r="A159" s="22">
        <v>2137299</v>
      </c>
      <c r="B159" s="6" t="s">
        <v>1565</v>
      </c>
      <c r="C159" s="7"/>
    </row>
    <row r="160" s="46" customFormat="1" ht="16.5" customHeight="1" spans="1:3">
      <c r="A160" s="22">
        <v>21373</v>
      </c>
      <c r="B160" s="14" t="s">
        <v>1566</v>
      </c>
      <c r="C160" s="7">
        <f>SUM(C161:C163)</f>
        <v>0</v>
      </c>
    </row>
    <row r="161" s="46" customFormat="1" ht="16.5" customHeight="1" spans="1:3">
      <c r="A161" s="22">
        <v>2137301</v>
      </c>
      <c r="B161" s="6" t="s">
        <v>1564</v>
      </c>
      <c r="C161" s="7"/>
    </row>
    <row r="162" s="46" customFormat="1" ht="16.5" customHeight="1" spans="1:3">
      <c r="A162" s="22">
        <v>2137302</v>
      </c>
      <c r="B162" s="6" t="s">
        <v>1544</v>
      </c>
      <c r="C162" s="7"/>
    </row>
    <row r="163" s="46" customFormat="1" ht="16.5" customHeight="1" spans="1:3">
      <c r="A163" s="22">
        <v>2137399</v>
      </c>
      <c r="B163" s="6" t="s">
        <v>1567</v>
      </c>
      <c r="C163" s="7"/>
    </row>
    <row r="164" s="46" customFormat="1" ht="16.5" customHeight="1" spans="1:3">
      <c r="A164" s="22">
        <v>21374</v>
      </c>
      <c r="B164" s="14" t="s">
        <v>1568</v>
      </c>
      <c r="C164" s="7">
        <f>SUM(C165:C166)</f>
        <v>0</v>
      </c>
    </row>
    <row r="165" s="46" customFormat="1" ht="16.5" customHeight="1" spans="1:3">
      <c r="A165" s="22">
        <v>2137401</v>
      </c>
      <c r="B165" s="6" t="s">
        <v>1544</v>
      </c>
      <c r="C165" s="7"/>
    </row>
    <row r="166" s="46" customFormat="1" ht="16.5" customHeight="1" spans="1:3">
      <c r="A166" s="22">
        <v>2137499</v>
      </c>
      <c r="B166" s="6" t="s">
        <v>1569</v>
      </c>
      <c r="C166" s="7"/>
    </row>
    <row r="167" s="46" customFormat="1" ht="16.5" customHeight="1" spans="1:3">
      <c r="A167" s="22">
        <v>21398</v>
      </c>
      <c r="B167" s="14" t="s">
        <v>1436</v>
      </c>
      <c r="C167" s="7">
        <f>SUM(C168:C170)</f>
        <v>0</v>
      </c>
    </row>
    <row r="168" s="46" customFormat="1" ht="16.5" customHeight="1" spans="1:3">
      <c r="A168" s="22">
        <v>2139801</v>
      </c>
      <c r="B168" s="6" t="s">
        <v>1570</v>
      </c>
      <c r="C168" s="7"/>
    </row>
    <row r="169" s="46" customFormat="1" ht="16.5" customHeight="1" spans="1:3">
      <c r="A169" s="22">
        <v>2139802</v>
      </c>
      <c r="B169" s="6" t="s">
        <v>1571</v>
      </c>
      <c r="C169" s="7"/>
    </row>
    <row r="170" s="46" customFormat="1" ht="16.5" customHeight="1" spans="1:3">
      <c r="A170" s="22">
        <v>2139899</v>
      </c>
      <c r="B170" s="6" t="s">
        <v>1572</v>
      </c>
      <c r="C170" s="7"/>
    </row>
    <row r="171" s="46" customFormat="1" ht="16.5" customHeight="1" spans="1:3">
      <c r="A171" s="22">
        <v>214</v>
      </c>
      <c r="B171" s="14" t="s">
        <v>798</v>
      </c>
      <c r="C171" s="7">
        <f>SUM(C172,C177,C182,C191,C198,C208,C211,C214,C215)</f>
        <v>0</v>
      </c>
    </row>
    <row r="172" s="46" customFormat="1" ht="16.5" customHeight="1" spans="1:3">
      <c r="A172" s="22">
        <v>21460</v>
      </c>
      <c r="B172" s="14" t="s">
        <v>1573</v>
      </c>
      <c r="C172" s="7">
        <f>SUM(C173:C176)</f>
        <v>0</v>
      </c>
    </row>
    <row r="173" s="46" customFormat="1" ht="16.5" customHeight="1" spans="1:3">
      <c r="A173" s="22">
        <v>2146001</v>
      </c>
      <c r="B173" s="6" t="s">
        <v>800</v>
      </c>
      <c r="C173" s="7"/>
    </row>
    <row r="174" s="46" customFormat="1" ht="16.5" customHeight="1" spans="1:3">
      <c r="A174" s="22">
        <v>2146002</v>
      </c>
      <c r="B174" s="6" t="s">
        <v>801</v>
      </c>
      <c r="C174" s="7"/>
    </row>
    <row r="175" s="46" customFormat="1" ht="16.5" customHeight="1" spans="1:3">
      <c r="A175" s="22">
        <v>2146003</v>
      </c>
      <c r="B175" s="6" t="s">
        <v>1574</v>
      </c>
      <c r="C175" s="7"/>
    </row>
    <row r="176" s="46" customFormat="1" ht="16.5" customHeight="1" spans="1:3">
      <c r="A176" s="22">
        <v>2146099</v>
      </c>
      <c r="B176" s="6" t="s">
        <v>1575</v>
      </c>
      <c r="C176" s="7"/>
    </row>
    <row r="177" s="46" customFormat="1" ht="16.5" customHeight="1" spans="1:3">
      <c r="A177" s="22">
        <v>21462</v>
      </c>
      <c r="B177" s="14" t="s">
        <v>1576</v>
      </c>
      <c r="C177" s="7">
        <f>SUM(C178:C181)</f>
        <v>0</v>
      </c>
    </row>
    <row r="178" s="46" customFormat="1" ht="16.5" customHeight="1" spans="1:3">
      <c r="A178" s="22">
        <v>2146201</v>
      </c>
      <c r="B178" s="6" t="s">
        <v>1574</v>
      </c>
      <c r="C178" s="7"/>
    </row>
    <row r="179" s="46" customFormat="1" ht="16.5" customHeight="1" spans="1:3">
      <c r="A179" s="22">
        <v>2146202</v>
      </c>
      <c r="B179" s="6" t="s">
        <v>1577</v>
      </c>
      <c r="C179" s="7"/>
    </row>
    <row r="180" s="46" customFormat="1" ht="16.5" customHeight="1" spans="1:3">
      <c r="A180" s="22">
        <v>2146203</v>
      </c>
      <c r="B180" s="6" t="s">
        <v>1578</v>
      </c>
      <c r="C180" s="7"/>
    </row>
    <row r="181" s="46" customFormat="1" ht="16.5" customHeight="1" spans="1:3">
      <c r="A181" s="22">
        <v>2146299</v>
      </c>
      <c r="B181" s="6" t="s">
        <v>1579</v>
      </c>
      <c r="C181" s="7"/>
    </row>
    <row r="182" s="46" customFormat="1" ht="16.5" customHeight="1" spans="1:3">
      <c r="A182" s="22">
        <v>21464</v>
      </c>
      <c r="B182" s="14" t="s">
        <v>1580</v>
      </c>
      <c r="C182" s="7">
        <f>SUM(C183:C190)</f>
        <v>0</v>
      </c>
    </row>
    <row r="183" s="46" customFormat="1" ht="16.5" customHeight="1" spans="1:3">
      <c r="A183" s="22">
        <v>2146401</v>
      </c>
      <c r="B183" s="6" t="s">
        <v>1581</v>
      </c>
      <c r="C183" s="7"/>
    </row>
    <row r="184" s="46" customFormat="1" ht="16.5" customHeight="1" spans="1:3">
      <c r="A184" s="22">
        <v>2146402</v>
      </c>
      <c r="B184" s="6" t="s">
        <v>1582</v>
      </c>
      <c r="C184" s="7"/>
    </row>
    <row r="185" s="46" customFormat="1" ht="16.5" customHeight="1" spans="1:3">
      <c r="A185" s="22">
        <v>2146403</v>
      </c>
      <c r="B185" s="6" t="s">
        <v>1583</v>
      </c>
      <c r="C185" s="7"/>
    </row>
    <row r="186" s="46" customFormat="1" ht="16.5" customHeight="1" spans="1:3">
      <c r="A186" s="22">
        <v>2146404</v>
      </c>
      <c r="B186" s="6" t="s">
        <v>1584</v>
      </c>
      <c r="C186" s="7"/>
    </row>
    <row r="187" s="46" customFormat="1" ht="16.5" customHeight="1" spans="1:3">
      <c r="A187" s="22">
        <v>2146405</v>
      </c>
      <c r="B187" s="6" t="s">
        <v>1585</v>
      </c>
      <c r="C187" s="7"/>
    </row>
    <row r="188" s="46" customFormat="1" ht="16.5" customHeight="1" spans="1:3">
      <c r="A188" s="22">
        <v>2146406</v>
      </c>
      <c r="B188" s="6" t="s">
        <v>1586</v>
      </c>
      <c r="C188" s="7"/>
    </row>
    <row r="189" s="46" customFormat="1" ht="16.5" customHeight="1" spans="1:3">
      <c r="A189" s="22">
        <v>2146407</v>
      </c>
      <c r="B189" s="6" t="s">
        <v>1587</v>
      </c>
      <c r="C189" s="7"/>
    </row>
    <row r="190" s="46" customFormat="1" ht="16.5" customHeight="1" spans="1:3">
      <c r="A190" s="22">
        <v>2146499</v>
      </c>
      <c r="B190" s="6" t="s">
        <v>1588</v>
      </c>
      <c r="C190" s="7"/>
    </row>
    <row r="191" s="46" customFormat="1" ht="16.5" customHeight="1" spans="1:3">
      <c r="A191" s="22">
        <v>21468</v>
      </c>
      <c r="B191" s="14" t="s">
        <v>1589</v>
      </c>
      <c r="C191" s="7">
        <f>SUM(C192:C197)</f>
        <v>0</v>
      </c>
    </row>
    <row r="192" s="46" customFormat="1" ht="16.5" customHeight="1" spans="1:3">
      <c r="A192" s="22">
        <v>2146801</v>
      </c>
      <c r="B192" s="6" t="s">
        <v>1590</v>
      </c>
      <c r="C192" s="7"/>
    </row>
    <row r="193" s="46" customFormat="1" ht="16.5" customHeight="1" spans="1:3">
      <c r="A193" s="22">
        <v>2146802</v>
      </c>
      <c r="B193" s="6" t="s">
        <v>1591</v>
      </c>
      <c r="C193" s="7"/>
    </row>
    <row r="194" s="46" customFormat="1" ht="16.5" customHeight="1" spans="1:3">
      <c r="A194" s="22">
        <v>2146803</v>
      </c>
      <c r="B194" s="6" t="s">
        <v>1592</v>
      </c>
      <c r="C194" s="7"/>
    </row>
    <row r="195" s="46" customFormat="1" ht="16.5" customHeight="1" spans="1:3">
      <c r="A195" s="22">
        <v>2146804</v>
      </c>
      <c r="B195" s="6" t="s">
        <v>1593</v>
      </c>
      <c r="C195" s="7"/>
    </row>
    <row r="196" s="46" customFormat="1" ht="16.5" customHeight="1" spans="1:3">
      <c r="A196" s="22">
        <v>2146805</v>
      </c>
      <c r="B196" s="6" t="s">
        <v>1594</v>
      </c>
      <c r="C196" s="7"/>
    </row>
    <row r="197" s="46" customFormat="1" ht="16.5" customHeight="1" spans="1:3">
      <c r="A197" s="22">
        <v>2146899</v>
      </c>
      <c r="B197" s="6" t="s">
        <v>1595</v>
      </c>
      <c r="C197" s="7"/>
    </row>
    <row r="198" s="46" customFormat="1" ht="16.5" customHeight="1" spans="1:3">
      <c r="A198" s="22">
        <v>21469</v>
      </c>
      <c r="B198" s="14" t="s">
        <v>1596</v>
      </c>
      <c r="C198" s="7">
        <f>SUM(C199:C207)</f>
        <v>0</v>
      </c>
    </row>
    <row r="199" s="46" customFormat="1" ht="16.5" customHeight="1" spans="1:3">
      <c r="A199" s="22">
        <v>2146901</v>
      </c>
      <c r="B199" s="6" t="s">
        <v>1597</v>
      </c>
      <c r="C199" s="7"/>
    </row>
    <row r="200" s="46" customFormat="1" ht="16.5" customHeight="1" spans="1:3">
      <c r="A200" s="22">
        <v>2146902</v>
      </c>
      <c r="B200" s="6" t="s">
        <v>826</v>
      </c>
      <c r="C200" s="7"/>
    </row>
    <row r="201" s="46" customFormat="1" ht="16.5" customHeight="1" spans="1:3">
      <c r="A201" s="22">
        <v>2146903</v>
      </c>
      <c r="B201" s="6" t="s">
        <v>1598</v>
      </c>
      <c r="C201" s="7"/>
    </row>
    <row r="202" s="46" customFormat="1" ht="16.5" customHeight="1" spans="1:3">
      <c r="A202" s="22">
        <v>2146904</v>
      </c>
      <c r="B202" s="6" t="s">
        <v>1599</v>
      </c>
      <c r="C202" s="7"/>
    </row>
    <row r="203" s="46" customFormat="1" ht="16.5" customHeight="1" spans="1:3">
      <c r="A203" s="22">
        <v>2146906</v>
      </c>
      <c r="B203" s="6" t="s">
        <v>1600</v>
      </c>
      <c r="C203" s="7"/>
    </row>
    <row r="204" s="46" customFormat="1" ht="16.5" customHeight="1" spans="1:3">
      <c r="A204" s="22">
        <v>2146907</v>
      </c>
      <c r="B204" s="6" t="s">
        <v>1601</v>
      </c>
      <c r="C204" s="7"/>
    </row>
    <row r="205" s="46" customFormat="1" ht="16.5" customHeight="1" spans="1:3">
      <c r="A205" s="22">
        <v>2146908</v>
      </c>
      <c r="B205" s="6" t="s">
        <v>1602</v>
      </c>
      <c r="C205" s="7"/>
    </row>
    <row r="206" s="46" customFormat="1" ht="16.5" customHeight="1" spans="1:3">
      <c r="A206" s="22">
        <v>2146909</v>
      </c>
      <c r="B206" s="6" t="s">
        <v>1603</v>
      </c>
      <c r="C206" s="7"/>
    </row>
    <row r="207" s="46" customFormat="1" ht="16.5" customHeight="1" spans="1:3">
      <c r="A207" s="22">
        <v>2146999</v>
      </c>
      <c r="B207" s="6" t="s">
        <v>1604</v>
      </c>
      <c r="C207" s="7"/>
    </row>
    <row r="208" s="46" customFormat="1" ht="16.5" customHeight="1" spans="1:3">
      <c r="A208" s="22">
        <v>21470</v>
      </c>
      <c r="B208" s="14" t="s">
        <v>1605</v>
      </c>
      <c r="C208" s="7">
        <f>SUM(C209:C210)</f>
        <v>0</v>
      </c>
    </row>
    <row r="209" s="46" customFormat="1" ht="16.5" customHeight="1" spans="1:3">
      <c r="A209" s="22">
        <v>2147001</v>
      </c>
      <c r="B209" s="6" t="s">
        <v>1606</v>
      </c>
      <c r="C209" s="7"/>
    </row>
    <row r="210" s="46" customFormat="1" ht="16.5" customHeight="1" spans="1:3">
      <c r="A210" s="22">
        <v>2147099</v>
      </c>
      <c r="B210" s="6" t="s">
        <v>1607</v>
      </c>
      <c r="C210" s="7"/>
    </row>
    <row r="211" s="46" customFormat="1" ht="16.5" customHeight="1" spans="1:3">
      <c r="A211" s="22">
        <v>21471</v>
      </c>
      <c r="B211" s="14" t="s">
        <v>1608</v>
      </c>
      <c r="C211" s="7">
        <f>SUM(C212:C213)</f>
        <v>0</v>
      </c>
    </row>
    <row r="212" s="46" customFormat="1" ht="16.5" customHeight="1" spans="1:3">
      <c r="A212" s="22">
        <v>2147101</v>
      </c>
      <c r="B212" s="6" t="s">
        <v>1606</v>
      </c>
      <c r="C212" s="7"/>
    </row>
    <row r="213" s="46" customFormat="1" ht="16.5" customHeight="1" spans="1:3">
      <c r="A213" s="22">
        <v>2147199</v>
      </c>
      <c r="B213" s="6" t="s">
        <v>1609</v>
      </c>
      <c r="C213" s="7"/>
    </row>
    <row r="214" s="46" customFormat="1" ht="16.5" customHeight="1" spans="1:3">
      <c r="A214" s="22">
        <v>21472</v>
      </c>
      <c r="B214" s="14" t="s">
        <v>1610</v>
      </c>
      <c r="C214" s="7"/>
    </row>
    <row r="215" s="46" customFormat="1" ht="16.5" customHeight="1" spans="1:3">
      <c r="A215" s="22">
        <v>21498</v>
      </c>
      <c r="B215" s="14" t="s">
        <v>1436</v>
      </c>
      <c r="C215" s="7">
        <f>SUM(C216:C220)</f>
        <v>0</v>
      </c>
    </row>
    <row r="216" s="46" customFormat="1" ht="16.5" customHeight="1" spans="1:3">
      <c r="A216" s="22">
        <v>2149801</v>
      </c>
      <c r="B216" s="6" t="s">
        <v>1611</v>
      </c>
      <c r="C216" s="7"/>
    </row>
    <row r="217" s="46" customFormat="1" ht="16.5" customHeight="1" spans="1:3">
      <c r="A217" s="22">
        <v>2149802</v>
      </c>
      <c r="B217" s="6" t="s">
        <v>1612</v>
      </c>
      <c r="C217" s="7"/>
    </row>
    <row r="218" s="46" customFormat="1" ht="16.5" customHeight="1" spans="1:3">
      <c r="A218" s="22">
        <v>2149803</v>
      </c>
      <c r="B218" s="6" t="s">
        <v>1613</v>
      </c>
      <c r="C218" s="7"/>
    </row>
    <row r="219" s="46" customFormat="1" ht="16.5" customHeight="1" spans="1:3">
      <c r="A219" s="22">
        <v>2149804</v>
      </c>
      <c r="B219" s="6" t="s">
        <v>1614</v>
      </c>
      <c r="C219" s="7"/>
    </row>
    <row r="220" s="46" customFormat="1" ht="16.5" customHeight="1" spans="1:3">
      <c r="A220" s="22">
        <v>2149899</v>
      </c>
      <c r="B220" s="6" t="s">
        <v>1615</v>
      </c>
      <c r="C220" s="7"/>
    </row>
    <row r="221" s="46" customFormat="1" ht="16.5" customHeight="1" spans="1:3">
      <c r="A221" s="22">
        <v>215</v>
      </c>
      <c r="B221" s="14" t="s">
        <v>837</v>
      </c>
      <c r="C221" s="7">
        <f>C222+C226</f>
        <v>962</v>
      </c>
    </row>
    <row r="222" s="46" customFormat="1" ht="16.5" customHeight="1" spans="1:3">
      <c r="A222" s="22">
        <v>21562</v>
      </c>
      <c r="B222" s="14" t="s">
        <v>1616</v>
      </c>
      <c r="C222" s="7">
        <f>SUM(C223:C225)</f>
        <v>0</v>
      </c>
    </row>
    <row r="223" s="46" customFormat="1" ht="16.5" customHeight="1" spans="1:3">
      <c r="A223" s="22">
        <v>2156201</v>
      </c>
      <c r="B223" s="6" t="s">
        <v>1617</v>
      </c>
      <c r="C223" s="7"/>
    </row>
    <row r="224" s="46" customFormat="1" ht="16.5" customHeight="1" spans="1:3">
      <c r="A224" s="22">
        <v>2156202</v>
      </c>
      <c r="B224" s="6" t="s">
        <v>1618</v>
      </c>
      <c r="C224" s="7"/>
    </row>
    <row r="225" s="46" customFormat="1" ht="16.5" customHeight="1" spans="1:3">
      <c r="A225" s="22">
        <v>2156299</v>
      </c>
      <c r="B225" s="6" t="s">
        <v>1619</v>
      </c>
      <c r="C225" s="7"/>
    </row>
    <row r="226" s="46" customFormat="1" ht="16.5" customHeight="1" spans="1:3">
      <c r="A226" s="22">
        <v>21598</v>
      </c>
      <c r="B226" s="14" t="s">
        <v>1436</v>
      </c>
      <c r="C226" s="7">
        <f>SUM(C227:C230)</f>
        <v>962</v>
      </c>
    </row>
    <row r="227" s="46" customFormat="1" ht="16.5" customHeight="1" spans="1:3">
      <c r="A227" s="22">
        <v>2159801</v>
      </c>
      <c r="B227" s="6" t="s">
        <v>1620</v>
      </c>
      <c r="C227" s="7"/>
    </row>
    <row r="228" s="46" customFormat="1" ht="16.5" customHeight="1" spans="1:3">
      <c r="A228" s="22">
        <v>2159802</v>
      </c>
      <c r="B228" s="6" t="s">
        <v>1621</v>
      </c>
      <c r="C228" s="7">
        <v>962</v>
      </c>
    </row>
    <row r="229" s="46" customFormat="1" ht="16.5" customHeight="1" spans="1:3">
      <c r="A229" s="22">
        <v>2159803</v>
      </c>
      <c r="B229" s="6" t="s">
        <v>1622</v>
      </c>
      <c r="C229" s="7"/>
    </row>
    <row r="230" s="46" customFormat="1" ht="16.5" customHeight="1" spans="1:3">
      <c r="A230" s="22">
        <v>2159899</v>
      </c>
      <c r="B230" s="6" t="s">
        <v>1623</v>
      </c>
      <c r="C230" s="7"/>
    </row>
    <row r="231" s="46" customFormat="1" ht="16.5" customHeight="1" spans="1:3">
      <c r="A231" s="22">
        <v>217</v>
      </c>
      <c r="B231" s="14" t="s">
        <v>895</v>
      </c>
      <c r="C231" s="7">
        <f>C232</f>
        <v>0</v>
      </c>
    </row>
    <row r="232" s="46" customFormat="1" ht="16.5" customHeight="1" spans="1:3">
      <c r="A232" s="22">
        <v>21704</v>
      </c>
      <c r="B232" s="14" t="s">
        <v>915</v>
      </c>
      <c r="C232" s="7">
        <f>SUM(C233:C234)</f>
        <v>0</v>
      </c>
    </row>
    <row r="233" s="46" customFormat="1" ht="16.5" customHeight="1" spans="1:3">
      <c r="A233" s="22">
        <v>2170402</v>
      </c>
      <c r="B233" s="6" t="s">
        <v>1624</v>
      </c>
      <c r="C233" s="7"/>
    </row>
    <row r="234" s="46" customFormat="1" ht="16.5" customHeight="1" spans="1:3">
      <c r="A234" s="22">
        <v>2170403</v>
      </c>
      <c r="B234" s="6" t="s">
        <v>1625</v>
      </c>
      <c r="C234" s="7"/>
    </row>
    <row r="235" s="46" customFormat="1" ht="16.5" customHeight="1" spans="1:3">
      <c r="A235" s="22">
        <v>220</v>
      </c>
      <c r="B235" s="14" t="s">
        <v>930</v>
      </c>
      <c r="C235" s="7">
        <f>C236</f>
        <v>0</v>
      </c>
    </row>
    <row r="236" s="46" customFormat="1" ht="16.5" customHeight="1" spans="1:3">
      <c r="A236" s="22">
        <v>22006</v>
      </c>
      <c r="B236" s="14" t="s">
        <v>1626</v>
      </c>
      <c r="C236" s="7">
        <f>SUM(C237:C238)</f>
        <v>0</v>
      </c>
    </row>
    <row r="237" s="46" customFormat="1" ht="16.5" customHeight="1" spans="1:3">
      <c r="A237" s="22">
        <v>2200601</v>
      </c>
      <c r="B237" s="6" t="s">
        <v>1627</v>
      </c>
      <c r="C237" s="7"/>
    </row>
    <row r="238" s="46" customFormat="1" ht="16.5" customHeight="1" spans="1:3">
      <c r="A238" s="22">
        <v>2200602</v>
      </c>
      <c r="B238" s="6" t="s">
        <v>1628</v>
      </c>
      <c r="C238" s="7"/>
    </row>
    <row r="239" s="46" customFormat="1" ht="16.5" customHeight="1" spans="1:3">
      <c r="A239" s="22">
        <v>221</v>
      </c>
      <c r="B239" s="14" t="s">
        <v>968</v>
      </c>
      <c r="C239" s="7">
        <f>C240</f>
        <v>0</v>
      </c>
    </row>
    <row r="240" s="46" customFormat="1" ht="16.5" customHeight="1" spans="1:3">
      <c r="A240" s="22">
        <v>22198</v>
      </c>
      <c r="B240" s="14" t="s">
        <v>1436</v>
      </c>
      <c r="C240" s="7">
        <f>SUM(C241:C242)</f>
        <v>0</v>
      </c>
    </row>
    <row r="241" s="46" customFormat="1" ht="16.5" customHeight="1" spans="1:3">
      <c r="A241" s="22">
        <v>2219801</v>
      </c>
      <c r="B241" s="6" t="s">
        <v>979</v>
      </c>
      <c r="C241" s="7"/>
    </row>
    <row r="242" s="46" customFormat="1" ht="16.5" customHeight="1" spans="1:3">
      <c r="A242" s="22">
        <v>2219899</v>
      </c>
      <c r="B242" s="6" t="s">
        <v>1629</v>
      </c>
      <c r="C242" s="7"/>
    </row>
    <row r="243" s="46" customFormat="1" ht="16.5" customHeight="1" spans="1:3">
      <c r="A243" s="22">
        <v>222</v>
      </c>
      <c r="B243" s="14" t="s">
        <v>989</v>
      </c>
      <c r="C243" s="7">
        <f>C244</f>
        <v>0</v>
      </c>
    </row>
    <row r="244" s="46" customFormat="1" ht="16.5" customHeight="1" spans="1:3">
      <c r="A244" s="22">
        <v>22298</v>
      </c>
      <c r="B244" s="14" t="s">
        <v>1436</v>
      </c>
      <c r="C244" s="7">
        <f>SUM(C245:C246)</f>
        <v>0</v>
      </c>
    </row>
    <row r="245" s="46" customFormat="1" ht="16.5" customHeight="1" spans="1:3">
      <c r="A245" s="22">
        <v>2229801</v>
      </c>
      <c r="B245" s="6" t="s">
        <v>1000</v>
      </c>
      <c r="C245" s="7"/>
    </row>
    <row r="246" s="46" customFormat="1" ht="16.5" customHeight="1" spans="1:3">
      <c r="A246" s="22">
        <v>2229899</v>
      </c>
      <c r="B246" s="6" t="s">
        <v>1630</v>
      </c>
      <c r="C246" s="7"/>
    </row>
    <row r="247" s="46" customFormat="1" ht="16.5" customHeight="1" spans="1:3">
      <c r="A247" s="22">
        <v>224</v>
      </c>
      <c r="B247" s="14" t="s">
        <v>1030</v>
      </c>
      <c r="C247" s="7">
        <f>C248</f>
        <v>0</v>
      </c>
    </row>
    <row r="248" s="46" customFormat="1" ht="16.5" customHeight="1" spans="1:3">
      <c r="A248" s="22">
        <v>22498</v>
      </c>
      <c r="B248" s="14" t="s">
        <v>1631</v>
      </c>
      <c r="C248" s="7">
        <f>SUM(C249:C251)</f>
        <v>0</v>
      </c>
    </row>
    <row r="249" s="46" customFormat="1" ht="16.5" customHeight="1" spans="1:3">
      <c r="A249" s="22">
        <v>2249801</v>
      </c>
      <c r="B249" s="6" t="s">
        <v>1632</v>
      </c>
      <c r="C249" s="7"/>
    </row>
    <row r="250" s="46" customFormat="1" ht="16.5" customHeight="1" spans="1:3">
      <c r="A250" s="22">
        <v>2249802</v>
      </c>
      <c r="B250" s="6" t="s">
        <v>1633</v>
      </c>
      <c r="C250" s="7"/>
    </row>
    <row r="251" s="46" customFormat="1" ht="16.5" customHeight="1" spans="1:3">
      <c r="A251" s="22">
        <v>2249899</v>
      </c>
      <c r="B251" s="6" t="s">
        <v>1634</v>
      </c>
      <c r="C251" s="7"/>
    </row>
    <row r="252" s="46" customFormat="1" ht="16.5" customHeight="1" spans="1:3">
      <c r="A252" s="22">
        <v>229</v>
      </c>
      <c r="B252" s="14" t="s">
        <v>1141</v>
      </c>
      <c r="C252" s="7">
        <f>SUM(C253,C257,C266,C268,C270,C282)</f>
        <v>45111</v>
      </c>
    </row>
    <row r="253" s="46" customFormat="1" ht="16.5" customHeight="1" spans="1:3">
      <c r="A253" s="22">
        <v>22904</v>
      </c>
      <c r="B253" s="14" t="s">
        <v>1635</v>
      </c>
      <c r="C253" s="7">
        <f>SUM(C254:C256)</f>
        <v>44445</v>
      </c>
    </row>
    <row r="254" s="46" customFormat="1" ht="16.5" customHeight="1" spans="1:3">
      <c r="A254" s="22">
        <v>2290401</v>
      </c>
      <c r="B254" s="6" t="s">
        <v>1636</v>
      </c>
      <c r="C254" s="7">
        <v>18705</v>
      </c>
    </row>
    <row r="255" s="46" customFormat="1" ht="16.5" customHeight="1" spans="1:3">
      <c r="A255" s="22">
        <v>2290402</v>
      </c>
      <c r="B255" s="6" t="s">
        <v>1637</v>
      </c>
      <c r="C255" s="7">
        <v>12200</v>
      </c>
    </row>
    <row r="256" s="46" customFormat="1" ht="16.5" customHeight="1" spans="1:3">
      <c r="A256" s="22">
        <v>2290403</v>
      </c>
      <c r="B256" s="6" t="s">
        <v>1638</v>
      </c>
      <c r="C256" s="7">
        <v>13540</v>
      </c>
    </row>
    <row r="257" s="46" customFormat="1" ht="16.5" customHeight="1" spans="1:3">
      <c r="A257" s="22">
        <v>22908</v>
      </c>
      <c r="B257" s="14" t="s">
        <v>1639</v>
      </c>
      <c r="C257" s="7">
        <f>SUM(C258:C265)</f>
        <v>54</v>
      </c>
    </row>
    <row r="258" s="46" customFormat="1" ht="16.5" customHeight="1" spans="1:3">
      <c r="A258" s="22">
        <v>2290802</v>
      </c>
      <c r="B258" s="6" t="s">
        <v>1640</v>
      </c>
      <c r="C258" s="7"/>
    </row>
    <row r="259" s="46" customFormat="1" ht="16.5" customHeight="1" spans="1:3">
      <c r="A259" s="22">
        <v>2290803</v>
      </c>
      <c r="B259" s="6" t="s">
        <v>1641</v>
      </c>
      <c r="C259" s="7"/>
    </row>
    <row r="260" s="46" customFormat="1" ht="16.5" customHeight="1" spans="1:3">
      <c r="A260" s="22">
        <v>2290804</v>
      </c>
      <c r="B260" s="6" t="s">
        <v>1642</v>
      </c>
      <c r="C260" s="7">
        <v>39</v>
      </c>
    </row>
    <row r="261" s="46" customFormat="1" ht="16.5" customHeight="1" spans="1:3">
      <c r="A261" s="22">
        <v>2290805</v>
      </c>
      <c r="B261" s="6" t="s">
        <v>1643</v>
      </c>
      <c r="C261" s="7"/>
    </row>
    <row r="262" s="46" customFormat="1" ht="16.5" customHeight="1" spans="1:3">
      <c r="A262" s="22">
        <v>2290806</v>
      </c>
      <c r="B262" s="6" t="s">
        <v>1644</v>
      </c>
      <c r="C262" s="7"/>
    </row>
    <row r="263" s="46" customFormat="1" ht="16.5" customHeight="1" spans="1:3">
      <c r="A263" s="22">
        <v>2290807</v>
      </c>
      <c r="B263" s="6" t="s">
        <v>1645</v>
      </c>
      <c r="C263" s="7"/>
    </row>
    <row r="264" s="46" customFormat="1" ht="16.5" customHeight="1" spans="1:3">
      <c r="A264" s="22">
        <v>2290808</v>
      </c>
      <c r="B264" s="6" t="s">
        <v>1646</v>
      </c>
      <c r="C264" s="7">
        <v>15</v>
      </c>
    </row>
    <row r="265" s="46" customFormat="1" ht="16.5" customHeight="1" spans="1:3">
      <c r="A265" s="22">
        <v>2290899</v>
      </c>
      <c r="B265" s="6" t="s">
        <v>1647</v>
      </c>
      <c r="C265" s="7"/>
    </row>
    <row r="266" s="46" customFormat="1" ht="16.5" customHeight="1" spans="1:3">
      <c r="A266" s="22">
        <v>22909</v>
      </c>
      <c r="B266" s="14" t="s">
        <v>1648</v>
      </c>
      <c r="C266" s="7">
        <f>C267</f>
        <v>0</v>
      </c>
    </row>
    <row r="267" s="46" customFormat="1" ht="16.5" customHeight="1" spans="1:3">
      <c r="A267" s="22">
        <v>2290901</v>
      </c>
      <c r="B267" s="6" t="s">
        <v>1649</v>
      </c>
      <c r="C267" s="7"/>
    </row>
    <row r="268" s="46" customFormat="1" ht="16.5" customHeight="1" spans="1:3">
      <c r="A268" s="22">
        <v>22910</v>
      </c>
      <c r="B268" s="14" t="s">
        <v>1650</v>
      </c>
      <c r="C268" s="7">
        <f>C269</f>
        <v>0</v>
      </c>
    </row>
    <row r="269" s="46" customFormat="1" ht="16.5" customHeight="1" spans="1:3">
      <c r="A269" s="22">
        <v>2291001</v>
      </c>
      <c r="B269" s="6" t="s">
        <v>1651</v>
      </c>
      <c r="C269" s="7"/>
    </row>
    <row r="270" s="46" customFormat="1" ht="16.5" customHeight="1" spans="1:3">
      <c r="A270" s="22">
        <v>22960</v>
      </c>
      <c r="B270" s="14" t="s">
        <v>1652</v>
      </c>
      <c r="C270" s="7">
        <f>SUM(C271:C281)</f>
        <v>612</v>
      </c>
    </row>
    <row r="271" s="46" customFormat="1" ht="16.5" customHeight="1" spans="1:3">
      <c r="A271" s="22">
        <v>2296001</v>
      </c>
      <c r="B271" s="6" t="s">
        <v>1653</v>
      </c>
      <c r="C271" s="7"/>
    </row>
    <row r="272" s="46" customFormat="1" ht="16.5" customHeight="1" spans="1:3">
      <c r="A272" s="22">
        <v>2296002</v>
      </c>
      <c r="B272" s="6" t="s">
        <v>1654</v>
      </c>
      <c r="C272" s="7">
        <v>321</v>
      </c>
    </row>
    <row r="273" s="46" customFormat="1" ht="16.5" customHeight="1" spans="1:3">
      <c r="A273" s="22">
        <v>2296003</v>
      </c>
      <c r="B273" s="6" t="s">
        <v>1655</v>
      </c>
      <c r="C273" s="7">
        <v>190</v>
      </c>
    </row>
    <row r="274" s="46" customFormat="1" ht="16.5" customHeight="1" spans="1:3">
      <c r="A274" s="22">
        <v>2296004</v>
      </c>
      <c r="B274" s="6" t="s">
        <v>1656</v>
      </c>
      <c r="C274" s="7">
        <v>5</v>
      </c>
    </row>
    <row r="275" s="46" customFormat="1" ht="16.5" customHeight="1" spans="1:3">
      <c r="A275" s="22">
        <v>2296005</v>
      </c>
      <c r="B275" s="6" t="s">
        <v>1657</v>
      </c>
      <c r="C275" s="7"/>
    </row>
    <row r="276" s="46" customFormat="1" ht="16.5" customHeight="1" spans="1:3">
      <c r="A276" s="22">
        <v>2296006</v>
      </c>
      <c r="B276" s="6" t="s">
        <v>1658</v>
      </c>
      <c r="C276" s="7">
        <v>27</v>
      </c>
    </row>
    <row r="277" s="46" customFormat="1" ht="16.5" customHeight="1" spans="1:3">
      <c r="A277" s="22">
        <v>2296010</v>
      </c>
      <c r="B277" s="6" t="s">
        <v>1659</v>
      </c>
      <c r="C277" s="7">
        <v>9</v>
      </c>
    </row>
    <row r="278" s="46" customFormat="1" ht="16.5" customHeight="1" spans="1:3">
      <c r="A278" s="22">
        <v>2296011</v>
      </c>
      <c r="B278" s="6" t="s">
        <v>1660</v>
      </c>
      <c r="C278" s="7"/>
    </row>
    <row r="279" s="46" customFormat="1" ht="16.5" customHeight="1" spans="1:3">
      <c r="A279" s="22">
        <v>2296012</v>
      </c>
      <c r="B279" s="6" t="s">
        <v>1661</v>
      </c>
      <c r="C279" s="7"/>
    </row>
    <row r="280" s="46" customFormat="1" ht="16.5" customHeight="1" spans="1:3">
      <c r="A280" s="22">
        <v>2296013</v>
      </c>
      <c r="B280" s="6" t="s">
        <v>1662</v>
      </c>
      <c r="C280" s="7"/>
    </row>
    <row r="281" s="46" customFormat="1" ht="16.5" customHeight="1" spans="1:3">
      <c r="A281" s="22">
        <v>2296099</v>
      </c>
      <c r="B281" s="6" t="s">
        <v>1663</v>
      </c>
      <c r="C281" s="7">
        <v>60</v>
      </c>
    </row>
    <row r="282" s="46" customFormat="1" ht="16.5" customHeight="1" spans="1:3">
      <c r="A282" s="22">
        <v>22998</v>
      </c>
      <c r="B282" s="14" t="s">
        <v>1664</v>
      </c>
      <c r="C282" s="7">
        <v>0</v>
      </c>
    </row>
    <row r="283" s="46" customFormat="1" ht="16.5" customHeight="1" spans="1:3">
      <c r="A283" s="22">
        <v>232</v>
      </c>
      <c r="B283" s="14" t="s">
        <v>1068</v>
      </c>
      <c r="C283" s="7">
        <f>C284</f>
        <v>29759</v>
      </c>
    </row>
    <row r="284" s="46" customFormat="1" ht="16.5" customHeight="1" spans="1:3">
      <c r="A284" s="22">
        <v>23204</v>
      </c>
      <c r="B284" s="14" t="s">
        <v>1665</v>
      </c>
      <c r="C284" s="7">
        <v>29759</v>
      </c>
    </row>
    <row r="285" s="46" customFormat="1" ht="16.5" customHeight="1" spans="1:3">
      <c r="A285" s="22">
        <v>233</v>
      </c>
      <c r="B285" s="14" t="s">
        <v>1081</v>
      </c>
      <c r="C285" s="7">
        <f>C286</f>
        <v>62</v>
      </c>
    </row>
    <row r="286" s="46" customFormat="1" ht="16.5" customHeight="1" spans="1:3">
      <c r="A286" s="22">
        <v>23304</v>
      </c>
      <c r="B286" s="14" t="s">
        <v>1666</v>
      </c>
      <c r="C286" s="7">
        <v>62</v>
      </c>
    </row>
    <row r="287" s="46" customFormat="1" ht="16.5" customHeight="1" spans="1:3">
      <c r="A287" s="22">
        <v>234</v>
      </c>
      <c r="B287" s="61" t="s">
        <v>1667</v>
      </c>
      <c r="C287" s="7">
        <f>SUM(C288,C301)</f>
        <v>0</v>
      </c>
    </row>
    <row r="288" s="46" customFormat="1" ht="16.5" customHeight="1" spans="1:3">
      <c r="A288" s="22">
        <v>23401</v>
      </c>
      <c r="B288" s="61" t="s">
        <v>1104</v>
      </c>
      <c r="C288" s="7">
        <f>SUM(C289:C300)</f>
        <v>0</v>
      </c>
    </row>
    <row r="289" s="46" customFormat="1" ht="16.5" customHeight="1" spans="1:3">
      <c r="A289" s="22">
        <v>2340101</v>
      </c>
      <c r="B289" s="22" t="s">
        <v>1668</v>
      </c>
      <c r="C289" s="7"/>
    </row>
    <row r="290" s="46" customFormat="1" ht="16.5" customHeight="1" spans="1:3">
      <c r="A290" s="22">
        <v>2340102</v>
      </c>
      <c r="B290" s="22" t="s">
        <v>1669</v>
      </c>
      <c r="C290" s="7"/>
    </row>
    <row r="291" s="46" customFormat="1" ht="16.5" customHeight="1" spans="1:3">
      <c r="A291" s="22">
        <v>2340103</v>
      </c>
      <c r="B291" s="22" t="s">
        <v>1670</v>
      </c>
      <c r="C291" s="7"/>
    </row>
    <row r="292" s="46" customFormat="1" ht="16.5" customHeight="1" spans="1:3">
      <c r="A292" s="22">
        <v>2340104</v>
      </c>
      <c r="B292" s="22" t="s">
        <v>1671</v>
      </c>
      <c r="C292" s="7"/>
    </row>
    <row r="293" s="46" customFormat="1" ht="16.5" customHeight="1" spans="1:3">
      <c r="A293" s="22">
        <v>2340105</v>
      </c>
      <c r="B293" s="22" t="s">
        <v>1672</v>
      </c>
      <c r="C293" s="7"/>
    </row>
    <row r="294" s="46" customFormat="1" ht="16.5" customHeight="1" spans="1:3">
      <c r="A294" s="22">
        <v>2340106</v>
      </c>
      <c r="B294" s="22" t="s">
        <v>1673</v>
      </c>
      <c r="C294" s="7"/>
    </row>
    <row r="295" s="46" customFormat="1" ht="16.5" customHeight="1" spans="1:3">
      <c r="A295" s="22">
        <v>2340107</v>
      </c>
      <c r="B295" s="22" t="s">
        <v>1674</v>
      </c>
      <c r="C295" s="7"/>
    </row>
    <row r="296" s="46" customFormat="1" ht="16.5" customHeight="1" spans="1:3">
      <c r="A296" s="22">
        <v>2340108</v>
      </c>
      <c r="B296" s="22" t="s">
        <v>1675</v>
      </c>
      <c r="C296" s="7"/>
    </row>
    <row r="297" s="46" customFormat="1" ht="16.5" customHeight="1" spans="1:3">
      <c r="A297" s="22">
        <v>2340109</v>
      </c>
      <c r="B297" s="22" t="s">
        <v>1676</v>
      </c>
      <c r="C297" s="7"/>
    </row>
    <row r="298" s="46" customFormat="1" ht="16.5" customHeight="1" spans="1:3">
      <c r="A298" s="22">
        <v>2340110</v>
      </c>
      <c r="B298" s="22" t="s">
        <v>1677</v>
      </c>
      <c r="C298" s="7"/>
    </row>
    <row r="299" s="46" customFormat="1" ht="16.5" customHeight="1" spans="1:3">
      <c r="A299" s="22">
        <v>2340111</v>
      </c>
      <c r="B299" s="22" t="s">
        <v>1678</v>
      </c>
      <c r="C299" s="7"/>
    </row>
    <row r="300" s="46" customFormat="1" ht="16.5" customHeight="1" spans="1:3">
      <c r="A300" s="22">
        <v>2340199</v>
      </c>
      <c r="B300" s="22" t="s">
        <v>1679</v>
      </c>
      <c r="C300" s="7"/>
    </row>
    <row r="301" s="46" customFormat="1" ht="16.5" customHeight="1" spans="1:3">
      <c r="A301" s="22">
        <v>23402</v>
      </c>
      <c r="B301" s="61" t="s">
        <v>1680</v>
      </c>
      <c r="C301" s="7">
        <f>SUM(C302:C307)</f>
        <v>0</v>
      </c>
    </row>
    <row r="302" s="46" customFormat="1" ht="16.5" customHeight="1" spans="1:3">
      <c r="A302" s="22">
        <v>2340201</v>
      </c>
      <c r="B302" s="22" t="s">
        <v>874</v>
      </c>
      <c r="C302" s="7"/>
    </row>
    <row r="303" s="46" customFormat="1" ht="16.5" customHeight="1" spans="1:3">
      <c r="A303" s="22">
        <v>2340202</v>
      </c>
      <c r="B303" s="22" t="s">
        <v>919</v>
      </c>
      <c r="C303" s="7"/>
    </row>
    <row r="304" s="46" customFormat="1" ht="16.5" customHeight="1" spans="1:3">
      <c r="A304" s="22">
        <v>2340203</v>
      </c>
      <c r="B304" s="22" t="s">
        <v>1681</v>
      </c>
      <c r="C304" s="7"/>
    </row>
    <row r="305" s="46" customFormat="1" ht="16.5" customHeight="1" spans="1:3">
      <c r="A305" s="22">
        <v>2340204</v>
      </c>
      <c r="B305" s="22" t="s">
        <v>1682</v>
      </c>
      <c r="C305" s="7"/>
    </row>
    <row r="306" s="46" customFormat="1" ht="16.5" customHeight="1" spans="1:3">
      <c r="A306" s="22">
        <v>2340205</v>
      </c>
      <c r="B306" s="22" t="s">
        <v>1683</v>
      </c>
      <c r="C306" s="7"/>
    </row>
    <row r="307" s="46" customFormat="1" ht="16.5" customHeight="1" spans="1:3">
      <c r="A307" s="22">
        <v>2340299</v>
      </c>
      <c r="B307" s="22" t="s">
        <v>1684</v>
      </c>
      <c r="C307" s="7"/>
    </row>
  </sheetData>
  <mergeCells count="1">
    <mergeCell ref="A1:C1"/>
  </mergeCells>
  <dataValidations count="1">
    <dataValidation type="decimal" operator="between" allowBlank="1" showInputMessage="1" showErrorMessage="1" sqref="C4:C307">
      <formula1>-99999999999999</formula1>
      <formula2>99999999999999</formula2>
    </dataValidation>
  </dataValidations>
  <printOptions horizontalCentered="1"/>
  <pageMargins left="0.275" right="0.196527777777778" top="1" bottom="0.708333333333333" header="0.5" footer="0.5"/>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7"/>
  <sheetViews>
    <sheetView workbookViewId="0">
      <selection activeCell="A1" sqref="A1:C1"/>
    </sheetView>
  </sheetViews>
  <sheetFormatPr defaultColWidth="12.125" defaultRowHeight="15.65" customHeight="1" outlineLevelCol="2"/>
  <cols>
    <col min="1" max="1" width="9.5" style="48" customWidth="1"/>
    <col min="2" max="2" width="57.25" style="48" customWidth="1"/>
    <col min="3" max="3" width="22.5" style="48" customWidth="1"/>
    <col min="4" max="16384" width="12.125" style="46"/>
  </cols>
  <sheetData>
    <row r="1" s="46" customFormat="1" ht="44.25" customHeight="1" spans="1:3">
      <c r="A1" s="49" t="s">
        <v>1359</v>
      </c>
      <c r="B1" s="49"/>
      <c r="C1" s="49"/>
    </row>
    <row r="2" s="46" customFormat="1" ht="17.25" customHeight="1" spans="1:3">
      <c r="A2" s="60"/>
      <c r="B2" s="60"/>
      <c r="C2" s="50" t="str">
        <f>"单位："&amp;'[1]##BASEINFO'!$B$19</f>
        <v>单位：万元</v>
      </c>
    </row>
    <row r="3" s="46" customFormat="1" ht="16.5" customHeight="1" spans="1:3">
      <c r="A3" s="12" t="s">
        <v>69</v>
      </c>
      <c r="B3" s="12" t="s">
        <v>70</v>
      </c>
      <c r="C3" s="12" t="s">
        <v>71</v>
      </c>
    </row>
    <row r="4" s="46" customFormat="1" ht="16.5" customHeight="1" spans="1:3">
      <c r="A4" s="61"/>
      <c r="B4" s="12" t="s">
        <v>1435</v>
      </c>
      <c r="C4" s="7">
        <f>SUM(C5,C12,C27,C43,C48,C55,C71,C132,C171,C221,C231,C235,C239,C243,C247,C252,C283,C285,C287)</f>
        <v>103995</v>
      </c>
    </row>
    <row r="5" s="46" customFormat="1" ht="16.5" customHeight="1" spans="1:3">
      <c r="A5" s="22">
        <v>205</v>
      </c>
      <c r="B5" s="61" t="s">
        <v>307</v>
      </c>
      <c r="C5" s="7">
        <f>C6</f>
        <v>0</v>
      </c>
    </row>
    <row r="6" s="46" customFormat="1" ht="16.5" customHeight="1" spans="1:3">
      <c r="A6" s="22">
        <v>20598</v>
      </c>
      <c r="B6" s="61" t="s">
        <v>1436</v>
      </c>
      <c r="C6" s="7">
        <f>SUM(C7:C11)</f>
        <v>0</v>
      </c>
    </row>
    <row r="7" s="46" customFormat="1" ht="16.5" customHeight="1" spans="1:3">
      <c r="A7" s="22">
        <v>2059801</v>
      </c>
      <c r="B7" s="22" t="s">
        <v>1437</v>
      </c>
      <c r="C7" s="7"/>
    </row>
    <row r="8" s="46" customFormat="1" ht="16.5" customHeight="1" spans="1:3">
      <c r="A8" s="22">
        <v>2059802</v>
      </c>
      <c r="B8" s="22" t="s">
        <v>315</v>
      </c>
      <c r="C8" s="7"/>
    </row>
    <row r="9" s="46" customFormat="1" ht="16.5" customHeight="1" spans="1:3">
      <c r="A9" s="22">
        <v>2059803</v>
      </c>
      <c r="B9" s="22" t="s">
        <v>1438</v>
      </c>
      <c r="C9" s="7"/>
    </row>
    <row r="10" s="46" customFormat="1" ht="16.5" customHeight="1" spans="1:3">
      <c r="A10" s="22">
        <v>2059804</v>
      </c>
      <c r="B10" s="22" t="s">
        <v>1439</v>
      </c>
      <c r="C10" s="7"/>
    </row>
    <row r="11" s="46" customFormat="1" ht="16.5" customHeight="1" spans="1:3">
      <c r="A11" s="22">
        <v>2059899</v>
      </c>
      <c r="B11" s="22" t="s">
        <v>1440</v>
      </c>
      <c r="C11" s="7"/>
    </row>
    <row r="12" s="46" customFormat="1" ht="16.5" customHeight="1" spans="1:3">
      <c r="A12" s="22">
        <v>206</v>
      </c>
      <c r="B12" s="14" t="s">
        <v>356</v>
      </c>
      <c r="C12" s="7">
        <f>C13+C20</f>
        <v>0</v>
      </c>
    </row>
    <row r="13" s="46" customFormat="1" ht="16.5" customHeight="1" spans="1:3">
      <c r="A13" s="22">
        <v>20610</v>
      </c>
      <c r="B13" s="14" t="s">
        <v>1441</v>
      </c>
      <c r="C13" s="7">
        <f>SUM(C14:C19)</f>
        <v>0</v>
      </c>
    </row>
    <row r="14" s="46" customFormat="1" ht="16.5" customHeight="1" spans="1:3">
      <c r="A14" s="22">
        <v>2061001</v>
      </c>
      <c r="B14" s="6" t="s">
        <v>1442</v>
      </c>
      <c r="C14" s="7"/>
    </row>
    <row r="15" s="46" customFormat="1" ht="16.5" customHeight="1" spans="1:3">
      <c r="A15" s="22">
        <v>2061002</v>
      </c>
      <c r="B15" s="6" t="s">
        <v>1443</v>
      </c>
      <c r="C15" s="7"/>
    </row>
    <row r="16" s="46" customFormat="1" ht="16.5" customHeight="1" spans="1:3">
      <c r="A16" s="22">
        <v>2061003</v>
      </c>
      <c r="B16" s="6" t="s">
        <v>1444</v>
      </c>
      <c r="C16" s="7"/>
    </row>
    <row r="17" s="46" customFormat="1" ht="16.5" customHeight="1" spans="1:3">
      <c r="A17" s="22">
        <v>2061004</v>
      </c>
      <c r="B17" s="6" t="s">
        <v>1445</v>
      </c>
      <c r="C17" s="7"/>
    </row>
    <row r="18" s="46" customFormat="1" ht="16.5" customHeight="1" spans="1:3">
      <c r="A18" s="22">
        <v>2061005</v>
      </c>
      <c r="B18" s="6" t="s">
        <v>1446</v>
      </c>
      <c r="C18" s="7"/>
    </row>
    <row r="19" s="46" customFormat="1" ht="16.5" customHeight="1" spans="1:3">
      <c r="A19" s="22">
        <v>2061099</v>
      </c>
      <c r="B19" s="6" t="s">
        <v>1447</v>
      </c>
      <c r="C19" s="7"/>
    </row>
    <row r="20" s="46" customFormat="1" ht="16.5" customHeight="1" spans="1:3">
      <c r="A20" s="22">
        <v>20698</v>
      </c>
      <c r="B20" s="14" t="s">
        <v>1436</v>
      </c>
      <c r="C20" s="7">
        <f>SUM(C21:C26)</f>
        <v>0</v>
      </c>
    </row>
    <row r="21" s="46" customFormat="1" ht="16.5" customHeight="1" spans="1:3">
      <c r="A21" s="22">
        <v>2069801</v>
      </c>
      <c r="B21" s="6" t="s">
        <v>1448</v>
      </c>
      <c r="C21" s="7"/>
    </row>
    <row r="22" s="46" customFormat="1" ht="16.5" customHeight="1" spans="1:3">
      <c r="A22" s="22">
        <v>2069802</v>
      </c>
      <c r="B22" s="6" t="s">
        <v>1449</v>
      </c>
      <c r="C22" s="7"/>
    </row>
    <row r="23" s="46" customFormat="1" ht="16.5" customHeight="1" spans="1:3">
      <c r="A23" s="22">
        <v>2069803</v>
      </c>
      <c r="B23" s="6" t="s">
        <v>1450</v>
      </c>
      <c r="C23" s="7"/>
    </row>
    <row r="24" s="46" customFormat="1" ht="16.5" customHeight="1" spans="1:3">
      <c r="A24" s="22">
        <v>2069804</v>
      </c>
      <c r="B24" s="6" t="s">
        <v>1451</v>
      </c>
      <c r="C24" s="7"/>
    </row>
    <row r="25" s="46" customFormat="1" ht="16.5" customHeight="1" spans="1:3">
      <c r="A25" s="22">
        <v>2069805</v>
      </c>
      <c r="B25" s="6" t="s">
        <v>1452</v>
      </c>
      <c r="C25" s="7"/>
    </row>
    <row r="26" s="46" customFormat="1" ht="16.5" customHeight="1" spans="1:3">
      <c r="A26" s="22">
        <v>2069899</v>
      </c>
      <c r="B26" s="6" t="s">
        <v>1453</v>
      </c>
      <c r="C26" s="7"/>
    </row>
    <row r="27" s="46" customFormat="1" ht="16.5" customHeight="1" spans="1:3">
      <c r="A27" s="22">
        <v>207</v>
      </c>
      <c r="B27" s="14" t="s">
        <v>405</v>
      </c>
      <c r="C27" s="7">
        <f>SUM(C28,C34,C40)</f>
        <v>3</v>
      </c>
    </row>
    <row r="28" s="46" customFormat="1" ht="16.5" customHeight="1" spans="1:3">
      <c r="A28" s="22">
        <v>20707</v>
      </c>
      <c r="B28" s="14" t="s">
        <v>1454</v>
      </c>
      <c r="C28" s="7">
        <f>SUM(C29:C33)</f>
        <v>3</v>
      </c>
    </row>
    <row r="29" s="46" customFormat="1" ht="16.5" customHeight="1" spans="1:3">
      <c r="A29" s="22">
        <v>2070701</v>
      </c>
      <c r="B29" s="6" t="s">
        <v>1455</v>
      </c>
      <c r="C29" s="7">
        <v>3</v>
      </c>
    </row>
    <row r="30" s="46" customFormat="1" ht="16.5" customHeight="1" spans="1:3">
      <c r="A30" s="22">
        <v>2070702</v>
      </c>
      <c r="B30" s="6" t="s">
        <v>1456</v>
      </c>
      <c r="C30" s="7"/>
    </row>
    <row r="31" s="46" customFormat="1" ht="16.5" customHeight="1" spans="1:3">
      <c r="A31" s="22">
        <v>2070703</v>
      </c>
      <c r="B31" s="6" t="s">
        <v>1457</v>
      </c>
      <c r="C31" s="7"/>
    </row>
    <row r="32" s="46" customFormat="1" ht="16.5" customHeight="1" spans="1:3">
      <c r="A32" s="22">
        <v>2070704</v>
      </c>
      <c r="B32" s="6" t="s">
        <v>1458</v>
      </c>
      <c r="C32" s="7"/>
    </row>
    <row r="33" s="46" customFormat="1" ht="16.5" customHeight="1" spans="1:3">
      <c r="A33" s="22">
        <v>2070799</v>
      </c>
      <c r="B33" s="6" t="s">
        <v>1459</v>
      </c>
      <c r="C33" s="7"/>
    </row>
    <row r="34" s="46" customFormat="1" ht="16.5" customHeight="1" spans="1:3">
      <c r="A34" s="22">
        <v>20709</v>
      </c>
      <c r="B34" s="14" t="s">
        <v>1460</v>
      </c>
      <c r="C34" s="7">
        <f>SUM(C35:C39)</f>
        <v>0</v>
      </c>
    </row>
    <row r="35" s="46" customFormat="1" ht="16.5" customHeight="1" spans="1:3">
      <c r="A35" s="22">
        <v>2070901</v>
      </c>
      <c r="B35" s="6" t="s">
        <v>1461</v>
      </c>
      <c r="C35" s="7"/>
    </row>
    <row r="36" s="46" customFormat="1" ht="16.5" customHeight="1" spans="1:3">
      <c r="A36" s="22">
        <v>2070902</v>
      </c>
      <c r="B36" s="6" t="s">
        <v>1462</v>
      </c>
      <c r="C36" s="7"/>
    </row>
    <row r="37" s="46" customFormat="1" ht="16.5" customHeight="1" spans="1:3">
      <c r="A37" s="22">
        <v>2070903</v>
      </c>
      <c r="B37" s="6" t="s">
        <v>1463</v>
      </c>
      <c r="C37" s="7"/>
    </row>
    <row r="38" s="46" customFormat="1" ht="16.5" customHeight="1" spans="1:3">
      <c r="A38" s="22">
        <v>2070904</v>
      </c>
      <c r="B38" s="6" t="s">
        <v>1464</v>
      </c>
      <c r="C38" s="7"/>
    </row>
    <row r="39" s="46" customFormat="1" ht="16.5" customHeight="1" spans="1:3">
      <c r="A39" s="22">
        <v>2070999</v>
      </c>
      <c r="B39" s="6" t="s">
        <v>1465</v>
      </c>
      <c r="C39" s="7"/>
    </row>
    <row r="40" s="46" customFormat="1" ht="16.5" customHeight="1" spans="1:3">
      <c r="A40" s="22">
        <v>20710</v>
      </c>
      <c r="B40" s="14" t="s">
        <v>1466</v>
      </c>
      <c r="C40" s="7">
        <f>SUM(C41:C42)</f>
        <v>0</v>
      </c>
    </row>
    <row r="41" s="46" customFormat="1" ht="16.5" customHeight="1" spans="1:3">
      <c r="A41" s="22">
        <v>2071001</v>
      </c>
      <c r="B41" s="6" t="s">
        <v>1467</v>
      </c>
      <c r="C41" s="7"/>
    </row>
    <row r="42" s="46" customFormat="1" ht="16.5" customHeight="1" spans="1:3">
      <c r="A42" s="22">
        <v>2071099</v>
      </c>
      <c r="B42" s="6" t="s">
        <v>1468</v>
      </c>
      <c r="C42" s="7"/>
    </row>
    <row r="43" s="46" customFormat="1" ht="16.5" customHeight="1" spans="1:3">
      <c r="A43" s="22">
        <v>208</v>
      </c>
      <c r="B43" s="61" t="s">
        <v>447</v>
      </c>
      <c r="C43" s="7">
        <f>C44</f>
        <v>0</v>
      </c>
    </row>
    <row r="44" s="46" customFormat="1" ht="16.5" customHeight="1" spans="1:3">
      <c r="A44" s="22">
        <v>20898</v>
      </c>
      <c r="B44" s="61" t="s">
        <v>1436</v>
      </c>
      <c r="C44" s="7">
        <f>SUM(C45:C47)</f>
        <v>0</v>
      </c>
    </row>
    <row r="45" s="46" customFormat="1" ht="16.5" customHeight="1" spans="1:3">
      <c r="A45" s="22">
        <v>2089801</v>
      </c>
      <c r="B45" s="22" t="s">
        <v>1469</v>
      </c>
      <c r="C45" s="7"/>
    </row>
    <row r="46" s="46" customFormat="1" ht="16.5" customHeight="1" spans="1:3">
      <c r="A46" s="22">
        <v>2089802</v>
      </c>
      <c r="B46" s="22" t="s">
        <v>1470</v>
      </c>
      <c r="C46" s="7"/>
    </row>
    <row r="47" s="46" customFormat="1" ht="16.5" customHeight="1" spans="1:3">
      <c r="A47" s="22">
        <v>2089899</v>
      </c>
      <c r="B47" s="22" t="s">
        <v>1471</v>
      </c>
      <c r="C47" s="7"/>
    </row>
    <row r="48" s="46" customFormat="1" ht="16.5" customHeight="1" spans="1:3">
      <c r="A48" s="22">
        <v>210</v>
      </c>
      <c r="B48" s="61" t="s">
        <v>556</v>
      </c>
      <c r="C48" s="7">
        <f>C49</f>
        <v>0</v>
      </c>
    </row>
    <row r="49" s="46" customFormat="1" ht="16.5" customHeight="1" spans="1:3">
      <c r="A49" s="22">
        <v>21098</v>
      </c>
      <c r="B49" s="61" t="s">
        <v>1436</v>
      </c>
      <c r="C49" s="7">
        <f>SUM(C50:C54)</f>
        <v>0</v>
      </c>
    </row>
    <row r="50" s="46" customFormat="1" ht="16.5" customHeight="1" spans="1:3">
      <c r="A50" s="22">
        <v>2109801</v>
      </c>
      <c r="B50" s="22" t="s">
        <v>1472</v>
      </c>
      <c r="C50" s="7"/>
    </row>
    <row r="51" s="46" customFormat="1" ht="16.5" customHeight="1" spans="1:3">
      <c r="A51" s="22">
        <v>2109802</v>
      </c>
      <c r="B51" s="22" t="s">
        <v>1473</v>
      </c>
      <c r="C51" s="7"/>
    </row>
    <row r="52" s="46" customFormat="1" ht="16.5" customHeight="1" spans="1:3">
      <c r="A52" s="22">
        <v>2109803</v>
      </c>
      <c r="B52" s="22" t="s">
        <v>1474</v>
      </c>
      <c r="C52" s="7"/>
    </row>
    <row r="53" s="46" customFormat="1" ht="16.5" customHeight="1" spans="1:3">
      <c r="A53" s="22">
        <v>2109804</v>
      </c>
      <c r="B53" s="22" t="s">
        <v>1475</v>
      </c>
      <c r="C53" s="7"/>
    </row>
    <row r="54" s="46" customFormat="1" ht="16.5" customHeight="1" spans="1:3">
      <c r="A54" s="22">
        <v>2109899</v>
      </c>
      <c r="B54" s="22" t="s">
        <v>1476</v>
      </c>
      <c r="C54" s="7"/>
    </row>
    <row r="55" s="46" customFormat="1" ht="16.5" customHeight="1" spans="1:3">
      <c r="A55" s="22">
        <v>211</v>
      </c>
      <c r="B55" s="14" t="s">
        <v>623</v>
      </c>
      <c r="C55" s="7">
        <f>SUM(C56,C61,C66)</f>
        <v>0</v>
      </c>
    </row>
    <row r="56" s="46" customFormat="1" ht="16.5" customHeight="1" spans="1:3">
      <c r="A56" s="22">
        <v>21160</v>
      </c>
      <c r="B56" s="14" t="s">
        <v>1477</v>
      </c>
      <c r="C56" s="7">
        <f>SUM(C57:C60)</f>
        <v>0</v>
      </c>
    </row>
    <row r="57" s="46" customFormat="1" ht="16.5" customHeight="1" spans="1:3">
      <c r="A57" s="22">
        <v>2116001</v>
      </c>
      <c r="B57" s="6" t="s">
        <v>1478</v>
      </c>
      <c r="C57" s="7"/>
    </row>
    <row r="58" s="46" customFormat="1" ht="16.5" customHeight="1" spans="1:3">
      <c r="A58" s="22">
        <v>2116002</v>
      </c>
      <c r="B58" s="6" t="s">
        <v>1479</v>
      </c>
      <c r="C58" s="7"/>
    </row>
    <row r="59" s="46" customFormat="1" ht="16.5" customHeight="1" spans="1:3">
      <c r="A59" s="22">
        <v>2116003</v>
      </c>
      <c r="B59" s="6" t="s">
        <v>1480</v>
      </c>
      <c r="C59" s="7"/>
    </row>
    <row r="60" s="46" customFormat="1" ht="16.5" customHeight="1" spans="1:3">
      <c r="A60" s="22">
        <v>2116099</v>
      </c>
      <c r="B60" s="6" t="s">
        <v>1481</v>
      </c>
      <c r="C60" s="7"/>
    </row>
    <row r="61" s="46" customFormat="1" ht="16.5" customHeight="1" spans="1:3">
      <c r="A61" s="22">
        <v>21161</v>
      </c>
      <c r="B61" s="14" t="s">
        <v>1482</v>
      </c>
      <c r="C61" s="7">
        <f>SUM(C62:C65)</f>
        <v>0</v>
      </c>
    </row>
    <row r="62" s="46" customFormat="1" ht="16.5" customHeight="1" spans="1:3">
      <c r="A62" s="22">
        <v>2116101</v>
      </c>
      <c r="B62" s="6" t="s">
        <v>1483</v>
      </c>
      <c r="C62" s="7"/>
    </row>
    <row r="63" s="46" customFormat="1" ht="16.5" customHeight="1" spans="1:3">
      <c r="A63" s="22">
        <v>2116102</v>
      </c>
      <c r="B63" s="6" t="s">
        <v>1484</v>
      </c>
      <c r="C63" s="7"/>
    </row>
    <row r="64" s="46" customFormat="1" ht="16.5" customHeight="1" spans="1:3">
      <c r="A64" s="22">
        <v>2116103</v>
      </c>
      <c r="B64" s="6" t="s">
        <v>1485</v>
      </c>
      <c r="C64" s="7"/>
    </row>
    <row r="65" s="46" customFormat="1" ht="16.5" customHeight="1" spans="1:3">
      <c r="A65" s="22">
        <v>2116104</v>
      </c>
      <c r="B65" s="6" t="s">
        <v>1486</v>
      </c>
      <c r="C65" s="7"/>
    </row>
    <row r="66" s="46" customFormat="1" ht="16.5" customHeight="1" spans="1:3">
      <c r="A66" s="22">
        <v>21198</v>
      </c>
      <c r="B66" s="14" t="s">
        <v>1436</v>
      </c>
      <c r="C66" s="7">
        <f>SUM(C67:C70)</f>
        <v>0</v>
      </c>
    </row>
    <row r="67" s="46" customFormat="1" ht="16.5" customHeight="1" spans="1:3">
      <c r="A67" s="22">
        <v>2119801</v>
      </c>
      <c r="B67" s="6" t="s">
        <v>1487</v>
      </c>
      <c r="C67" s="7"/>
    </row>
    <row r="68" s="46" customFormat="1" ht="16.5" customHeight="1" spans="1:3">
      <c r="A68" s="22">
        <v>2119802</v>
      </c>
      <c r="B68" s="6" t="s">
        <v>1488</v>
      </c>
      <c r="C68" s="7"/>
    </row>
    <row r="69" s="46" customFormat="1" ht="16.5" customHeight="1" spans="1:3">
      <c r="A69" s="22">
        <v>2119803</v>
      </c>
      <c r="B69" s="6" t="s">
        <v>1489</v>
      </c>
      <c r="C69" s="7"/>
    </row>
    <row r="70" s="46" customFormat="1" ht="16.5" customHeight="1" spans="1:3">
      <c r="A70" s="22">
        <v>2119899</v>
      </c>
      <c r="B70" s="6" t="s">
        <v>1490</v>
      </c>
      <c r="C70" s="7"/>
    </row>
    <row r="71" s="46" customFormat="1" ht="16.5" customHeight="1" spans="1:3">
      <c r="A71" s="22">
        <v>212</v>
      </c>
      <c r="B71" s="14" t="s">
        <v>686</v>
      </c>
      <c r="C71" s="7">
        <f>SUM(C72,C88,C92:C93,C99,C103,C107,C111,C117,C120,C129)</f>
        <v>44834</v>
      </c>
    </row>
    <row r="72" s="46" customFormat="1" ht="16.5" customHeight="1" spans="1:3">
      <c r="A72" s="22">
        <v>21208</v>
      </c>
      <c r="B72" s="14" t="s">
        <v>1491</v>
      </c>
      <c r="C72" s="7">
        <f>SUM(C73:C87)</f>
        <v>42749</v>
      </c>
    </row>
    <row r="73" s="46" customFormat="1" ht="16.5" customHeight="1" spans="1:3">
      <c r="A73" s="22">
        <v>2120801</v>
      </c>
      <c r="B73" s="6" t="s">
        <v>1492</v>
      </c>
      <c r="C73" s="7">
        <v>11939</v>
      </c>
    </row>
    <row r="74" s="46" customFormat="1" ht="16.5" customHeight="1" spans="1:3">
      <c r="A74" s="22">
        <v>2120802</v>
      </c>
      <c r="B74" s="6" t="s">
        <v>1493</v>
      </c>
      <c r="C74" s="7">
        <v>2487</v>
      </c>
    </row>
    <row r="75" s="46" customFormat="1" ht="16.5" customHeight="1" spans="1:3">
      <c r="A75" s="22">
        <v>2120803</v>
      </c>
      <c r="B75" s="6" t="s">
        <v>1494</v>
      </c>
      <c r="C75" s="7">
        <v>191</v>
      </c>
    </row>
    <row r="76" s="46" customFormat="1" ht="16.5" customHeight="1" spans="1:3">
      <c r="A76" s="22">
        <v>2120804</v>
      </c>
      <c r="B76" s="6" t="s">
        <v>1495</v>
      </c>
      <c r="C76" s="7"/>
    </row>
    <row r="77" s="46" customFormat="1" ht="16.5" customHeight="1" spans="1:3">
      <c r="A77" s="22">
        <v>2120805</v>
      </c>
      <c r="B77" s="6" t="s">
        <v>1496</v>
      </c>
      <c r="C77" s="7">
        <v>14000</v>
      </c>
    </row>
    <row r="78" s="46" customFormat="1" ht="16.5" customHeight="1" spans="1:3">
      <c r="A78" s="22">
        <v>2120806</v>
      </c>
      <c r="B78" s="6" t="s">
        <v>1497</v>
      </c>
      <c r="C78" s="7"/>
    </row>
    <row r="79" s="46" customFormat="1" ht="16.5" customHeight="1" spans="1:3">
      <c r="A79" s="22">
        <v>2120807</v>
      </c>
      <c r="B79" s="6" t="s">
        <v>1498</v>
      </c>
      <c r="C79" s="7"/>
    </row>
    <row r="80" s="46" customFormat="1" ht="16.5" customHeight="1" spans="1:3">
      <c r="A80" s="22">
        <v>2120809</v>
      </c>
      <c r="B80" s="6" t="s">
        <v>1499</v>
      </c>
      <c r="C80" s="7"/>
    </row>
    <row r="81" s="46" customFormat="1" ht="16.5" customHeight="1" spans="1:3">
      <c r="A81" s="22">
        <v>2120810</v>
      </c>
      <c r="B81" s="6" t="s">
        <v>1500</v>
      </c>
      <c r="C81" s="7"/>
    </row>
    <row r="82" s="46" customFormat="1" ht="16.5" customHeight="1" spans="1:3">
      <c r="A82" s="22">
        <v>2120811</v>
      </c>
      <c r="B82" s="6" t="s">
        <v>1501</v>
      </c>
      <c r="C82" s="7"/>
    </row>
    <row r="83" s="46" customFormat="1" ht="16.5" customHeight="1" spans="1:3">
      <c r="A83" s="22">
        <v>2120813</v>
      </c>
      <c r="B83" s="6" t="s">
        <v>976</v>
      </c>
      <c r="C83" s="7"/>
    </row>
    <row r="84" s="46" customFormat="1" ht="16.5" customHeight="1" spans="1:3">
      <c r="A84" s="22">
        <v>2120814</v>
      </c>
      <c r="B84" s="6" t="s">
        <v>1502</v>
      </c>
      <c r="C84" s="7">
        <v>2280</v>
      </c>
    </row>
    <row r="85" s="46" customFormat="1" ht="16.5" customHeight="1" spans="1:3">
      <c r="A85" s="22">
        <v>2120815</v>
      </c>
      <c r="B85" s="6" t="s">
        <v>1503</v>
      </c>
      <c r="C85" s="7"/>
    </row>
    <row r="86" s="46" customFormat="1" ht="16.5" customHeight="1" spans="1:3">
      <c r="A86" s="22">
        <v>2120816</v>
      </c>
      <c r="B86" s="6" t="s">
        <v>1504</v>
      </c>
      <c r="C86" s="7"/>
    </row>
    <row r="87" s="46" customFormat="1" ht="16.5" customHeight="1" spans="1:3">
      <c r="A87" s="22">
        <v>2120899</v>
      </c>
      <c r="B87" s="6" t="s">
        <v>1505</v>
      </c>
      <c r="C87" s="7">
        <v>11852</v>
      </c>
    </row>
    <row r="88" s="46" customFormat="1" ht="16.5" customHeight="1" spans="1:3">
      <c r="A88" s="22">
        <v>21210</v>
      </c>
      <c r="B88" s="14" t="s">
        <v>1506</v>
      </c>
      <c r="C88" s="7">
        <f>SUM(C89:C91)</f>
        <v>0</v>
      </c>
    </row>
    <row r="89" s="46" customFormat="1" ht="16.5" customHeight="1" spans="1:3">
      <c r="A89" s="22">
        <v>2121001</v>
      </c>
      <c r="B89" s="6" t="s">
        <v>1492</v>
      </c>
      <c r="C89" s="7"/>
    </row>
    <row r="90" s="46" customFormat="1" ht="16.5" customHeight="1" spans="1:3">
      <c r="A90" s="22">
        <v>2121002</v>
      </c>
      <c r="B90" s="6" t="s">
        <v>1493</v>
      </c>
      <c r="C90" s="7"/>
    </row>
    <row r="91" s="46" customFormat="1" ht="16.5" customHeight="1" spans="1:3">
      <c r="A91" s="22">
        <v>2121099</v>
      </c>
      <c r="B91" s="6" t="s">
        <v>1507</v>
      </c>
      <c r="C91" s="7"/>
    </row>
    <row r="92" s="46" customFormat="1" ht="16.5" customHeight="1" spans="1:3">
      <c r="A92" s="22">
        <v>21211</v>
      </c>
      <c r="B92" s="14" t="s">
        <v>1508</v>
      </c>
      <c r="C92" s="7"/>
    </row>
    <row r="93" s="46" customFormat="1" ht="16.5" customHeight="1" spans="1:3">
      <c r="A93" s="22">
        <v>21213</v>
      </c>
      <c r="B93" s="14" t="s">
        <v>1509</v>
      </c>
      <c r="C93" s="7">
        <f>SUM(C94:C98)</f>
        <v>169</v>
      </c>
    </row>
    <row r="94" s="46" customFormat="1" ht="16.5" customHeight="1" spans="1:3">
      <c r="A94" s="22">
        <v>2121301</v>
      </c>
      <c r="B94" s="6" t="s">
        <v>1510</v>
      </c>
      <c r="C94" s="7"/>
    </row>
    <row r="95" s="46" customFormat="1" ht="16.5" customHeight="1" spans="1:3">
      <c r="A95" s="22">
        <v>2121302</v>
      </c>
      <c r="B95" s="6" t="s">
        <v>1511</v>
      </c>
      <c r="C95" s="7"/>
    </row>
    <row r="96" s="46" customFormat="1" ht="16.5" customHeight="1" spans="1:3">
      <c r="A96" s="22">
        <v>2121303</v>
      </c>
      <c r="B96" s="6" t="s">
        <v>1512</v>
      </c>
      <c r="C96" s="7"/>
    </row>
    <row r="97" s="46" customFormat="1" ht="16.5" customHeight="1" spans="1:3">
      <c r="A97" s="22">
        <v>2121304</v>
      </c>
      <c r="B97" s="6" t="s">
        <v>1513</v>
      </c>
      <c r="C97" s="7"/>
    </row>
    <row r="98" s="46" customFormat="1" ht="16.5" customHeight="1" spans="1:3">
      <c r="A98" s="22">
        <v>2121399</v>
      </c>
      <c r="B98" s="6" t="s">
        <v>1514</v>
      </c>
      <c r="C98" s="7">
        <v>169</v>
      </c>
    </row>
    <row r="99" s="46" customFormat="1" ht="16.5" customHeight="1" spans="1:3">
      <c r="A99" s="22">
        <v>21214</v>
      </c>
      <c r="B99" s="14" t="s">
        <v>1515</v>
      </c>
      <c r="C99" s="7">
        <f>SUM(C100:C102)</f>
        <v>1916</v>
      </c>
    </row>
    <row r="100" s="46" customFormat="1" ht="16.5" customHeight="1" spans="1:3">
      <c r="A100" s="22">
        <v>2121401</v>
      </c>
      <c r="B100" s="6" t="s">
        <v>1516</v>
      </c>
      <c r="C100" s="7"/>
    </row>
    <row r="101" s="46" customFormat="1" ht="16.5" customHeight="1" spans="1:3">
      <c r="A101" s="22">
        <v>2121402</v>
      </c>
      <c r="B101" s="6" t="s">
        <v>1517</v>
      </c>
      <c r="C101" s="7"/>
    </row>
    <row r="102" s="46" customFormat="1" ht="16.5" customHeight="1" spans="1:3">
      <c r="A102" s="22">
        <v>2121499</v>
      </c>
      <c r="B102" s="6" t="s">
        <v>1518</v>
      </c>
      <c r="C102" s="7">
        <v>1916</v>
      </c>
    </row>
    <row r="103" s="46" customFormat="1" ht="16.5" customHeight="1" spans="1:3">
      <c r="A103" s="22">
        <v>21215</v>
      </c>
      <c r="B103" s="14" t="s">
        <v>1519</v>
      </c>
      <c r="C103" s="7">
        <f>SUM(C104:C106)</f>
        <v>0</v>
      </c>
    </row>
    <row r="104" s="46" customFormat="1" ht="16.5" customHeight="1" spans="1:3">
      <c r="A104" s="22">
        <v>2121501</v>
      </c>
      <c r="B104" s="6" t="s">
        <v>1520</v>
      </c>
      <c r="C104" s="7"/>
    </row>
    <row r="105" s="46" customFormat="1" ht="16.5" customHeight="1" spans="1:3">
      <c r="A105" s="22">
        <v>2121502</v>
      </c>
      <c r="B105" s="6" t="s">
        <v>1521</v>
      </c>
      <c r="C105" s="7"/>
    </row>
    <row r="106" s="46" customFormat="1" ht="16.5" customHeight="1" spans="1:3">
      <c r="A106" s="22">
        <v>2121599</v>
      </c>
      <c r="B106" s="6" t="s">
        <v>1522</v>
      </c>
      <c r="C106" s="7"/>
    </row>
    <row r="107" s="46" customFormat="1" ht="16.5" customHeight="1" spans="1:3">
      <c r="A107" s="22">
        <v>21216</v>
      </c>
      <c r="B107" s="14" t="s">
        <v>1523</v>
      </c>
      <c r="C107" s="7">
        <f>SUM(C108:C110)</f>
        <v>0</v>
      </c>
    </row>
    <row r="108" s="46" customFormat="1" ht="16.5" customHeight="1" spans="1:3">
      <c r="A108" s="22">
        <v>2121601</v>
      </c>
      <c r="B108" s="6" t="s">
        <v>1520</v>
      </c>
      <c r="C108" s="7"/>
    </row>
    <row r="109" s="46" customFormat="1" ht="16.5" customHeight="1" spans="1:3">
      <c r="A109" s="22">
        <v>2121602</v>
      </c>
      <c r="B109" s="6" t="s">
        <v>1521</v>
      </c>
      <c r="C109" s="7"/>
    </row>
    <row r="110" s="46" customFormat="1" ht="16.5" customHeight="1" spans="1:3">
      <c r="A110" s="22">
        <v>2121699</v>
      </c>
      <c r="B110" s="6" t="s">
        <v>1524</v>
      </c>
      <c r="C110" s="7"/>
    </row>
    <row r="111" s="46" customFormat="1" ht="16.5" customHeight="1" spans="1:3">
      <c r="A111" s="22">
        <v>21217</v>
      </c>
      <c r="B111" s="14" t="s">
        <v>1525</v>
      </c>
      <c r="C111" s="7">
        <f>SUM(C112:C116)</f>
        <v>0</v>
      </c>
    </row>
    <row r="112" s="46" customFormat="1" ht="16.5" customHeight="1" spans="1:3">
      <c r="A112" s="22">
        <v>2121701</v>
      </c>
      <c r="B112" s="6" t="s">
        <v>1526</v>
      </c>
      <c r="C112" s="7"/>
    </row>
    <row r="113" s="46" customFormat="1" ht="16.5" customHeight="1" spans="1:3">
      <c r="A113" s="22">
        <v>2121702</v>
      </c>
      <c r="B113" s="6" t="s">
        <v>1527</v>
      </c>
      <c r="C113" s="7"/>
    </row>
    <row r="114" s="46" customFormat="1" ht="16.5" customHeight="1" spans="1:3">
      <c r="A114" s="22">
        <v>2121703</v>
      </c>
      <c r="B114" s="6" t="s">
        <v>1528</v>
      </c>
      <c r="C114" s="7"/>
    </row>
    <row r="115" s="46" customFormat="1" ht="16.5" customHeight="1" spans="1:3">
      <c r="A115" s="22">
        <v>2121704</v>
      </c>
      <c r="B115" s="6" t="s">
        <v>1529</v>
      </c>
      <c r="C115" s="7"/>
    </row>
    <row r="116" s="46" customFormat="1" ht="16.5" customHeight="1" spans="1:3">
      <c r="A116" s="22">
        <v>2121799</v>
      </c>
      <c r="B116" s="6" t="s">
        <v>1530</v>
      </c>
      <c r="C116" s="7"/>
    </row>
    <row r="117" s="46" customFormat="1" ht="16.5" customHeight="1" spans="1:3">
      <c r="A117" s="22">
        <v>21218</v>
      </c>
      <c r="B117" s="14" t="s">
        <v>1531</v>
      </c>
      <c r="C117" s="7">
        <f>SUM(C118:C119)</f>
        <v>0</v>
      </c>
    </row>
    <row r="118" s="46" customFormat="1" ht="16.5" customHeight="1" spans="1:3">
      <c r="A118" s="22">
        <v>2121801</v>
      </c>
      <c r="B118" s="6" t="s">
        <v>1532</v>
      </c>
      <c r="C118" s="7"/>
    </row>
    <row r="119" s="46" customFormat="1" ht="16.5" customHeight="1" spans="1:3">
      <c r="A119" s="22">
        <v>2121899</v>
      </c>
      <c r="B119" s="6" t="s">
        <v>1533</v>
      </c>
      <c r="C119" s="7"/>
    </row>
    <row r="120" s="46" customFormat="1" ht="16.5" customHeight="1" spans="1:3">
      <c r="A120" s="22">
        <v>21219</v>
      </c>
      <c r="B120" s="14" t="s">
        <v>1534</v>
      </c>
      <c r="C120" s="7">
        <f>SUM(C121:C128)</f>
        <v>0</v>
      </c>
    </row>
    <row r="121" s="46" customFormat="1" ht="16.5" customHeight="1" spans="1:3">
      <c r="A121" s="22">
        <v>2121901</v>
      </c>
      <c r="B121" s="6" t="s">
        <v>1520</v>
      </c>
      <c r="C121" s="7"/>
    </row>
    <row r="122" s="46" customFormat="1" ht="16.5" customHeight="1" spans="1:3">
      <c r="A122" s="22">
        <v>2121902</v>
      </c>
      <c r="B122" s="6" t="s">
        <v>1521</v>
      </c>
      <c r="C122" s="7"/>
    </row>
    <row r="123" s="46" customFormat="1" ht="16.5" customHeight="1" spans="1:3">
      <c r="A123" s="22">
        <v>2121903</v>
      </c>
      <c r="B123" s="6" t="s">
        <v>1535</v>
      </c>
      <c r="C123" s="7"/>
    </row>
    <row r="124" s="46" customFormat="1" ht="16.5" customHeight="1" spans="1:3">
      <c r="A124" s="22">
        <v>2121904</v>
      </c>
      <c r="B124" s="6" t="s">
        <v>1536</v>
      </c>
      <c r="C124" s="7"/>
    </row>
    <row r="125" s="46" customFormat="1" ht="16.5" customHeight="1" spans="1:3">
      <c r="A125" s="22">
        <v>2121905</v>
      </c>
      <c r="B125" s="6" t="s">
        <v>1537</v>
      </c>
      <c r="C125" s="7"/>
    </row>
    <row r="126" s="46" customFormat="1" ht="16.5" customHeight="1" spans="1:3">
      <c r="A126" s="22">
        <v>2121906</v>
      </c>
      <c r="B126" s="6" t="s">
        <v>1538</v>
      </c>
      <c r="C126" s="7"/>
    </row>
    <row r="127" s="46" customFormat="1" ht="16.5" customHeight="1" spans="1:3">
      <c r="A127" s="22">
        <v>2121907</v>
      </c>
      <c r="B127" s="6" t="s">
        <v>1539</v>
      </c>
      <c r="C127" s="7"/>
    </row>
    <row r="128" s="46" customFormat="1" ht="16.5" customHeight="1" spans="1:3">
      <c r="A128" s="22">
        <v>2121999</v>
      </c>
      <c r="B128" s="6" t="s">
        <v>1540</v>
      </c>
      <c r="C128" s="7"/>
    </row>
    <row r="129" s="46" customFormat="1" ht="16.5" customHeight="1" spans="1:3">
      <c r="A129" s="22">
        <v>21298</v>
      </c>
      <c r="B129" s="14" t="s">
        <v>1436</v>
      </c>
      <c r="C129" s="7">
        <f>SUM(C130:C131)</f>
        <v>0</v>
      </c>
    </row>
    <row r="130" s="46" customFormat="1" ht="16.5" customHeight="1" spans="1:3">
      <c r="A130" s="22">
        <v>2129801</v>
      </c>
      <c r="B130" s="6" t="s">
        <v>1541</v>
      </c>
      <c r="C130" s="7"/>
    </row>
    <row r="131" s="46" customFormat="1" ht="16.5" customHeight="1" spans="1:3">
      <c r="A131" s="22">
        <v>2129899</v>
      </c>
      <c r="B131" s="6" t="s">
        <v>1542</v>
      </c>
      <c r="C131" s="7"/>
    </row>
    <row r="132" s="46" customFormat="1" ht="16.5" customHeight="1" spans="1:3">
      <c r="A132" s="22">
        <v>213</v>
      </c>
      <c r="B132" s="14" t="s">
        <v>706</v>
      </c>
      <c r="C132" s="7">
        <f>SUM(C133,C138,C143,C148,C151,C156,C160,C164,C167)</f>
        <v>0</v>
      </c>
    </row>
    <row r="133" s="46" customFormat="1" ht="16.5" customHeight="1" spans="1:3">
      <c r="A133" s="22">
        <v>21366</v>
      </c>
      <c r="B133" s="14" t="s">
        <v>1543</v>
      </c>
      <c r="C133" s="7">
        <f>SUM(C134:C137)</f>
        <v>0</v>
      </c>
    </row>
    <row r="134" s="46" customFormat="1" ht="16.5" customHeight="1" spans="1:3">
      <c r="A134" s="22">
        <v>2136601</v>
      </c>
      <c r="B134" s="6" t="s">
        <v>1544</v>
      </c>
      <c r="C134" s="7"/>
    </row>
    <row r="135" s="46" customFormat="1" ht="16.5" customHeight="1" spans="1:3">
      <c r="A135" s="22">
        <v>2136602</v>
      </c>
      <c r="B135" s="6" t="s">
        <v>1545</v>
      </c>
      <c r="C135" s="7"/>
    </row>
    <row r="136" s="46" customFormat="1" ht="16.5" customHeight="1" spans="1:3">
      <c r="A136" s="22">
        <v>2136603</v>
      </c>
      <c r="B136" s="6" t="s">
        <v>1546</v>
      </c>
      <c r="C136" s="7"/>
    </row>
    <row r="137" s="46" customFormat="1" ht="16.5" customHeight="1" spans="1:3">
      <c r="A137" s="22">
        <v>2136699</v>
      </c>
      <c r="B137" s="6" t="s">
        <v>1547</v>
      </c>
      <c r="C137" s="7"/>
    </row>
    <row r="138" s="46" customFormat="1" ht="16.5" customHeight="1" spans="1:3">
      <c r="A138" s="22">
        <v>21367</v>
      </c>
      <c r="B138" s="14" t="s">
        <v>1548</v>
      </c>
      <c r="C138" s="7">
        <f>SUM(C139:C142)</f>
        <v>0</v>
      </c>
    </row>
    <row r="139" s="46" customFormat="1" ht="16.5" customHeight="1" spans="1:3">
      <c r="A139" s="22">
        <v>2136701</v>
      </c>
      <c r="B139" s="6" t="s">
        <v>1544</v>
      </c>
      <c r="C139" s="7"/>
    </row>
    <row r="140" s="46" customFormat="1" ht="16.5" customHeight="1" spans="1:3">
      <c r="A140" s="22">
        <v>2136702</v>
      </c>
      <c r="B140" s="6" t="s">
        <v>1545</v>
      </c>
      <c r="C140" s="7"/>
    </row>
    <row r="141" s="46" customFormat="1" ht="16.5" customHeight="1" spans="1:3">
      <c r="A141" s="22">
        <v>2136703</v>
      </c>
      <c r="B141" s="6" t="s">
        <v>1549</v>
      </c>
      <c r="C141" s="7"/>
    </row>
    <row r="142" s="46" customFormat="1" ht="16.5" customHeight="1" spans="1:3">
      <c r="A142" s="22">
        <v>2136799</v>
      </c>
      <c r="B142" s="6" t="s">
        <v>1550</v>
      </c>
      <c r="C142" s="7"/>
    </row>
    <row r="143" s="46" customFormat="1" ht="16.5" customHeight="1" spans="1:3">
      <c r="A143" s="22">
        <v>21369</v>
      </c>
      <c r="B143" s="14" t="s">
        <v>1551</v>
      </c>
      <c r="C143" s="7">
        <f>SUM(C144:C147)</f>
        <v>0</v>
      </c>
    </row>
    <row r="144" s="46" customFormat="1" ht="16.5" customHeight="1" spans="1:3">
      <c r="A144" s="22">
        <v>2136901</v>
      </c>
      <c r="B144" s="6" t="s">
        <v>769</v>
      </c>
      <c r="C144" s="7"/>
    </row>
    <row r="145" s="46" customFormat="1" ht="16.5" customHeight="1" spans="1:3">
      <c r="A145" s="22">
        <v>2136902</v>
      </c>
      <c r="B145" s="6" t="s">
        <v>1552</v>
      </c>
      <c r="C145" s="7"/>
    </row>
    <row r="146" s="46" customFormat="1" ht="16.5" customHeight="1" spans="1:3">
      <c r="A146" s="22">
        <v>2136903</v>
      </c>
      <c r="B146" s="6" t="s">
        <v>1553</v>
      </c>
      <c r="C146" s="7"/>
    </row>
    <row r="147" s="46" customFormat="1" ht="16.5" customHeight="1" spans="1:3">
      <c r="A147" s="22">
        <v>2136999</v>
      </c>
      <c r="B147" s="6" t="s">
        <v>1554</v>
      </c>
      <c r="C147" s="7"/>
    </row>
    <row r="148" s="46" customFormat="1" ht="16.5" customHeight="1" spans="1:3">
      <c r="A148" s="22">
        <v>21370</v>
      </c>
      <c r="B148" s="14" t="s">
        <v>1555</v>
      </c>
      <c r="C148" s="7">
        <f>SUM(C149:C150)</f>
        <v>0</v>
      </c>
    </row>
    <row r="149" s="46" customFormat="1" ht="16.5" customHeight="1" spans="1:3">
      <c r="A149" s="22">
        <v>2137001</v>
      </c>
      <c r="B149" s="6" t="s">
        <v>1556</v>
      </c>
      <c r="C149" s="7"/>
    </row>
    <row r="150" s="46" customFormat="1" ht="16.5" customHeight="1" spans="1:3">
      <c r="A150" s="22">
        <v>2137099</v>
      </c>
      <c r="B150" s="6" t="s">
        <v>1557</v>
      </c>
      <c r="C150" s="7"/>
    </row>
    <row r="151" s="46" customFormat="1" ht="16.5" customHeight="1" spans="1:3">
      <c r="A151" s="22">
        <v>21371</v>
      </c>
      <c r="B151" s="14" t="s">
        <v>1558</v>
      </c>
      <c r="C151" s="7">
        <f>SUM(C152:C155)</f>
        <v>0</v>
      </c>
    </row>
    <row r="152" s="46" customFormat="1" ht="16.5" customHeight="1" spans="1:3">
      <c r="A152" s="22">
        <v>2137101</v>
      </c>
      <c r="B152" s="6" t="s">
        <v>1559</v>
      </c>
      <c r="C152" s="7"/>
    </row>
    <row r="153" s="46" customFormat="1" ht="16.5" customHeight="1" spans="1:3">
      <c r="A153" s="22">
        <v>2137102</v>
      </c>
      <c r="B153" s="6" t="s">
        <v>1560</v>
      </c>
      <c r="C153" s="7"/>
    </row>
    <row r="154" s="46" customFormat="1" ht="16.5" customHeight="1" spans="1:3">
      <c r="A154" s="22">
        <v>2137103</v>
      </c>
      <c r="B154" s="6" t="s">
        <v>1561</v>
      </c>
      <c r="C154" s="7"/>
    </row>
    <row r="155" s="46" customFormat="1" ht="16.5" customHeight="1" spans="1:3">
      <c r="A155" s="22">
        <v>2137199</v>
      </c>
      <c r="B155" s="6" t="s">
        <v>1562</v>
      </c>
      <c r="C155" s="7"/>
    </row>
    <row r="156" s="46" customFormat="1" ht="16.5" customHeight="1" spans="1:3">
      <c r="A156" s="22">
        <v>21372</v>
      </c>
      <c r="B156" s="14" t="s">
        <v>1563</v>
      </c>
      <c r="C156" s="7">
        <f>SUM(C157:C159)</f>
        <v>0</v>
      </c>
    </row>
    <row r="157" s="46" customFormat="1" ht="16.5" customHeight="1" spans="1:3">
      <c r="A157" s="22">
        <v>2137201</v>
      </c>
      <c r="B157" s="6" t="s">
        <v>1564</v>
      </c>
      <c r="C157" s="7"/>
    </row>
    <row r="158" s="46" customFormat="1" ht="16.5" customHeight="1" spans="1:3">
      <c r="A158" s="22">
        <v>2137202</v>
      </c>
      <c r="B158" s="6" t="s">
        <v>1544</v>
      </c>
      <c r="C158" s="7"/>
    </row>
    <row r="159" s="46" customFormat="1" ht="16.5" customHeight="1" spans="1:3">
      <c r="A159" s="22">
        <v>2137299</v>
      </c>
      <c r="B159" s="6" t="s">
        <v>1565</v>
      </c>
      <c r="C159" s="7"/>
    </row>
    <row r="160" s="46" customFormat="1" ht="16.5" customHeight="1" spans="1:3">
      <c r="A160" s="22">
        <v>21373</v>
      </c>
      <c r="B160" s="14" t="s">
        <v>1566</v>
      </c>
      <c r="C160" s="7">
        <f>SUM(C161:C163)</f>
        <v>0</v>
      </c>
    </row>
    <row r="161" s="46" customFormat="1" ht="16.5" customHeight="1" spans="1:3">
      <c r="A161" s="22">
        <v>2137301</v>
      </c>
      <c r="B161" s="6" t="s">
        <v>1564</v>
      </c>
      <c r="C161" s="7"/>
    </row>
    <row r="162" s="46" customFormat="1" ht="16.5" customHeight="1" spans="1:3">
      <c r="A162" s="22">
        <v>2137302</v>
      </c>
      <c r="B162" s="6" t="s">
        <v>1544</v>
      </c>
      <c r="C162" s="7"/>
    </row>
    <row r="163" s="46" customFormat="1" ht="16.5" customHeight="1" spans="1:3">
      <c r="A163" s="22">
        <v>2137399</v>
      </c>
      <c r="B163" s="6" t="s">
        <v>1567</v>
      </c>
      <c r="C163" s="7"/>
    </row>
    <row r="164" s="46" customFormat="1" ht="16.5" customHeight="1" spans="1:3">
      <c r="A164" s="22">
        <v>21374</v>
      </c>
      <c r="B164" s="14" t="s">
        <v>1568</v>
      </c>
      <c r="C164" s="7">
        <f>SUM(C165:C166)</f>
        <v>0</v>
      </c>
    </row>
    <row r="165" s="46" customFormat="1" ht="16.5" customHeight="1" spans="1:3">
      <c r="A165" s="22">
        <v>2137401</v>
      </c>
      <c r="B165" s="6" t="s">
        <v>1544</v>
      </c>
      <c r="C165" s="7"/>
    </row>
    <row r="166" s="46" customFormat="1" ht="16.5" customHeight="1" spans="1:3">
      <c r="A166" s="22">
        <v>2137499</v>
      </c>
      <c r="B166" s="6" t="s">
        <v>1569</v>
      </c>
      <c r="C166" s="7"/>
    </row>
    <row r="167" s="46" customFormat="1" ht="16.5" customHeight="1" spans="1:3">
      <c r="A167" s="22">
        <v>21398</v>
      </c>
      <c r="B167" s="14" t="s">
        <v>1436</v>
      </c>
      <c r="C167" s="7">
        <f>SUM(C168:C170)</f>
        <v>0</v>
      </c>
    </row>
    <row r="168" s="46" customFormat="1" ht="16.5" customHeight="1" spans="1:3">
      <c r="A168" s="22">
        <v>2139801</v>
      </c>
      <c r="B168" s="6" t="s">
        <v>1570</v>
      </c>
      <c r="C168" s="7"/>
    </row>
    <row r="169" s="46" customFormat="1" ht="16.5" customHeight="1" spans="1:3">
      <c r="A169" s="22">
        <v>2139802</v>
      </c>
      <c r="B169" s="6" t="s">
        <v>1571</v>
      </c>
      <c r="C169" s="7"/>
    </row>
    <row r="170" s="46" customFormat="1" ht="16.5" customHeight="1" spans="1:3">
      <c r="A170" s="22">
        <v>2139899</v>
      </c>
      <c r="B170" s="6" t="s">
        <v>1572</v>
      </c>
      <c r="C170" s="7"/>
    </row>
    <row r="171" s="46" customFormat="1" ht="16.5" customHeight="1" spans="1:3">
      <c r="A171" s="22">
        <v>214</v>
      </c>
      <c r="B171" s="14" t="s">
        <v>798</v>
      </c>
      <c r="C171" s="7">
        <f>SUM(C172,C177,C182,C191,C198,C208,C211,C214,C215)</f>
        <v>0</v>
      </c>
    </row>
    <row r="172" s="46" customFormat="1" ht="16.5" customHeight="1" spans="1:3">
      <c r="A172" s="22">
        <v>21460</v>
      </c>
      <c r="B172" s="14" t="s">
        <v>1573</v>
      </c>
      <c r="C172" s="7">
        <f>SUM(C173:C176)</f>
        <v>0</v>
      </c>
    </row>
    <row r="173" s="46" customFormat="1" ht="16.5" customHeight="1" spans="1:3">
      <c r="A173" s="22">
        <v>2146001</v>
      </c>
      <c r="B173" s="6" t="s">
        <v>800</v>
      </c>
      <c r="C173" s="7"/>
    </row>
    <row r="174" s="46" customFormat="1" ht="16.5" customHeight="1" spans="1:3">
      <c r="A174" s="22">
        <v>2146002</v>
      </c>
      <c r="B174" s="6" t="s">
        <v>801</v>
      </c>
      <c r="C174" s="7"/>
    </row>
    <row r="175" s="46" customFormat="1" ht="16.5" customHeight="1" spans="1:3">
      <c r="A175" s="22">
        <v>2146003</v>
      </c>
      <c r="B175" s="6" t="s">
        <v>1574</v>
      </c>
      <c r="C175" s="7"/>
    </row>
    <row r="176" s="46" customFormat="1" ht="16.5" customHeight="1" spans="1:3">
      <c r="A176" s="22">
        <v>2146099</v>
      </c>
      <c r="B176" s="6" t="s">
        <v>1575</v>
      </c>
      <c r="C176" s="7"/>
    </row>
    <row r="177" s="46" customFormat="1" ht="16.5" customHeight="1" spans="1:3">
      <c r="A177" s="22">
        <v>21462</v>
      </c>
      <c r="B177" s="14" t="s">
        <v>1576</v>
      </c>
      <c r="C177" s="7">
        <f>SUM(C178:C181)</f>
        <v>0</v>
      </c>
    </row>
    <row r="178" s="46" customFormat="1" ht="16.5" customHeight="1" spans="1:3">
      <c r="A178" s="22">
        <v>2146201</v>
      </c>
      <c r="B178" s="6" t="s">
        <v>1574</v>
      </c>
      <c r="C178" s="7"/>
    </row>
    <row r="179" s="46" customFormat="1" ht="16.5" customHeight="1" spans="1:3">
      <c r="A179" s="22">
        <v>2146202</v>
      </c>
      <c r="B179" s="6" t="s">
        <v>1577</v>
      </c>
      <c r="C179" s="7"/>
    </row>
    <row r="180" s="46" customFormat="1" ht="16.5" customHeight="1" spans="1:3">
      <c r="A180" s="22">
        <v>2146203</v>
      </c>
      <c r="B180" s="6" t="s">
        <v>1578</v>
      </c>
      <c r="C180" s="7"/>
    </row>
    <row r="181" s="46" customFormat="1" ht="16.5" customHeight="1" spans="1:3">
      <c r="A181" s="22">
        <v>2146299</v>
      </c>
      <c r="B181" s="6" t="s">
        <v>1579</v>
      </c>
      <c r="C181" s="7"/>
    </row>
    <row r="182" s="46" customFormat="1" ht="16.5" customHeight="1" spans="1:3">
      <c r="A182" s="22">
        <v>21464</v>
      </c>
      <c r="B182" s="14" t="s">
        <v>1580</v>
      </c>
      <c r="C182" s="7">
        <f>SUM(C183:C190)</f>
        <v>0</v>
      </c>
    </row>
    <row r="183" s="46" customFormat="1" ht="16.5" customHeight="1" spans="1:3">
      <c r="A183" s="22">
        <v>2146401</v>
      </c>
      <c r="B183" s="6" t="s">
        <v>1581</v>
      </c>
      <c r="C183" s="7"/>
    </row>
    <row r="184" s="46" customFormat="1" ht="16.5" customHeight="1" spans="1:3">
      <c r="A184" s="22">
        <v>2146402</v>
      </c>
      <c r="B184" s="6" t="s">
        <v>1582</v>
      </c>
      <c r="C184" s="7"/>
    </row>
    <row r="185" s="46" customFormat="1" ht="16.5" customHeight="1" spans="1:3">
      <c r="A185" s="22">
        <v>2146403</v>
      </c>
      <c r="B185" s="6" t="s">
        <v>1583</v>
      </c>
      <c r="C185" s="7"/>
    </row>
    <row r="186" s="46" customFormat="1" ht="16.5" customHeight="1" spans="1:3">
      <c r="A186" s="22">
        <v>2146404</v>
      </c>
      <c r="B186" s="6" t="s">
        <v>1584</v>
      </c>
      <c r="C186" s="7"/>
    </row>
    <row r="187" s="46" customFormat="1" ht="16.5" customHeight="1" spans="1:3">
      <c r="A187" s="22">
        <v>2146405</v>
      </c>
      <c r="B187" s="6" t="s">
        <v>1585</v>
      </c>
      <c r="C187" s="7"/>
    </row>
    <row r="188" s="46" customFormat="1" ht="16.5" customHeight="1" spans="1:3">
      <c r="A188" s="22">
        <v>2146406</v>
      </c>
      <c r="B188" s="6" t="s">
        <v>1586</v>
      </c>
      <c r="C188" s="7"/>
    </row>
    <row r="189" s="46" customFormat="1" ht="16.5" customHeight="1" spans="1:3">
      <c r="A189" s="22">
        <v>2146407</v>
      </c>
      <c r="B189" s="6" t="s">
        <v>1587</v>
      </c>
      <c r="C189" s="7"/>
    </row>
    <row r="190" s="46" customFormat="1" ht="16.5" customHeight="1" spans="1:3">
      <c r="A190" s="22">
        <v>2146499</v>
      </c>
      <c r="B190" s="6" t="s">
        <v>1588</v>
      </c>
      <c r="C190" s="7"/>
    </row>
    <row r="191" s="46" customFormat="1" ht="16.5" customHeight="1" spans="1:3">
      <c r="A191" s="22">
        <v>21468</v>
      </c>
      <c r="B191" s="14" t="s">
        <v>1589</v>
      </c>
      <c r="C191" s="7">
        <f>SUM(C192:C197)</f>
        <v>0</v>
      </c>
    </row>
    <row r="192" s="46" customFormat="1" ht="16.5" customHeight="1" spans="1:3">
      <c r="A192" s="22">
        <v>2146801</v>
      </c>
      <c r="B192" s="6" t="s">
        <v>1590</v>
      </c>
      <c r="C192" s="7"/>
    </row>
    <row r="193" s="46" customFormat="1" ht="16.5" customHeight="1" spans="1:3">
      <c r="A193" s="22">
        <v>2146802</v>
      </c>
      <c r="B193" s="6" t="s">
        <v>1591</v>
      </c>
      <c r="C193" s="7"/>
    </row>
    <row r="194" s="46" customFormat="1" ht="16.5" customHeight="1" spans="1:3">
      <c r="A194" s="22">
        <v>2146803</v>
      </c>
      <c r="B194" s="6" t="s">
        <v>1592</v>
      </c>
      <c r="C194" s="7"/>
    </row>
    <row r="195" s="46" customFormat="1" ht="16.5" customHeight="1" spans="1:3">
      <c r="A195" s="22">
        <v>2146804</v>
      </c>
      <c r="B195" s="6" t="s">
        <v>1593</v>
      </c>
      <c r="C195" s="7"/>
    </row>
    <row r="196" s="46" customFormat="1" ht="16.5" customHeight="1" spans="1:3">
      <c r="A196" s="22">
        <v>2146805</v>
      </c>
      <c r="B196" s="6" t="s">
        <v>1594</v>
      </c>
      <c r="C196" s="7"/>
    </row>
    <row r="197" s="46" customFormat="1" ht="16.5" customHeight="1" spans="1:3">
      <c r="A197" s="22">
        <v>2146899</v>
      </c>
      <c r="B197" s="6" t="s">
        <v>1595</v>
      </c>
      <c r="C197" s="7"/>
    </row>
    <row r="198" s="46" customFormat="1" ht="16.5" customHeight="1" spans="1:3">
      <c r="A198" s="22">
        <v>21469</v>
      </c>
      <c r="B198" s="14" t="s">
        <v>1596</v>
      </c>
      <c r="C198" s="7">
        <f>SUM(C199:C207)</f>
        <v>0</v>
      </c>
    </row>
    <row r="199" s="46" customFormat="1" ht="16.5" customHeight="1" spans="1:3">
      <c r="A199" s="22">
        <v>2146901</v>
      </c>
      <c r="B199" s="6" t="s">
        <v>1597</v>
      </c>
      <c r="C199" s="7"/>
    </row>
    <row r="200" s="46" customFormat="1" ht="16.5" customHeight="1" spans="1:3">
      <c r="A200" s="22">
        <v>2146902</v>
      </c>
      <c r="B200" s="6" t="s">
        <v>826</v>
      </c>
      <c r="C200" s="7"/>
    </row>
    <row r="201" s="46" customFormat="1" ht="16.5" customHeight="1" spans="1:3">
      <c r="A201" s="22">
        <v>2146903</v>
      </c>
      <c r="B201" s="6" t="s">
        <v>1598</v>
      </c>
      <c r="C201" s="7"/>
    </row>
    <row r="202" s="46" customFormat="1" ht="16.5" customHeight="1" spans="1:3">
      <c r="A202" s="22">
        <v>2146904</v>
      </c>
      <c r="B202" s="6" t="s">
        <v>1599</v>
      </c>
      <c r="C202" s="7"/>
    </row>
    <row r="203" s="46" customFormat="1" ht="16.5" customHeight="1" spans="1:3">
      <c r="A203" s="22">
        <v>2146906</v>
      </c>
      <c r="B203" s="6" t="s">
        <v>1600</v>
      </c>
      <c r="C203" s="7"/>
    </row>
    <row r="204" s="46" customFormat="1" ht="16.5" customHeight="1" spans="1:3">
      <c r="A204" s="22">
        <v>2146907</v>
      </c>
      <c r="B204" s="6" t="s">
        <v>1601</v>
      </c>
      <c r="C204" s="7"/>
    </row>
    <row r="205" s="46" customFormat="1" ht="16.5" customHeight="1" spans="1:3">
      <c r="A205" s="22">
        <v>2146908</v>
      </c>
      <c r="B205" s="6" t="s">
        <v>1602</v>
      </c>
      <c r="C205" s="7"/>
    </row>
    <row r="206" s="46" customFormat="1" ht="16.5" customHeight="1" spans="1:3">
      <c r="A206" s="22">
        <v>2146909</v>
      </c>
      <c r="B206" s="6" t="s">
        <v>1603</v>
      </c>
      <c r="C206" s="7"/>
    </row>
    <row r="207" s="46" customFormat="1" ht="16.5" customHeight="1" spans="1:3">
      <c r="A207" s="22">
        <v>2146999</v>
      </c>
      <c r="B207" s="6" t="s">
        <v>1604</v>
      </c>
      <c r="C207" s="7"/>
    </row>
    <row r="208" s="46" customFormat="1" ht="16.5" customHeight="1" spans="1:3">
      <c r="A208" s="22">
        <v>21470</v>
      </c>
      <c r="B208" s="14" t="s">
        <v>1605</v>
      </c>
      <c r="C208" s="7">
        <f>SUM(C209:C210)</f>
        <v>0</v>
      </c>
    </row>
    <row r="209" s="46" customFormat="1" ht="16.5" customHeight="1" spans="1:3">
      <c r="A209" s="22">
        <v>2147001</v>
      </c>
      <c r="B209" s="6" t="s">
        <v>1606</v>
      </c>
      <c r="C209" s="7"/>
    </row>
    <row r="210" s="46" customFormat="1" ht="16.5" customHeight="1" spans="1:3">
      <c r="A210" s="22">
        <v>2147099</v>
      </c>
      <c r="B210" s="6" t="s">
        <v>1607</v>
      </c>
      <c r="C210" s="7"/>
    </row>
    <row r="211" s="46" customFormat="1" ht="16.5" customHeight="1" spans="1:3">
      <c r="A211" s="22">
        <v>21471</v>
      </c>
      <c r="B211" s="14" t="s">
        <v>1608</v>
      </c>
      <c r="C211" s="7">
        <f>SUM(C212:C213)</f>
        <v>0</v>
      </c>
    </row>
    <row r="212" s="46" customFormat="1" ht="16.5" customHeight="1" spans="1:3">
      <c r="A212" s="22">
        <v>2147101</v>
      </c>
      <c r="B212" s="6" t="s">
        <v>1606</v>
      </c>
      <c r="C212" s="7"/>
    </row>
    <row r="213" s="46" customFormat="1" ht="16.5" customHeight="1" spans="1:3">
      <c r="A213" s="22">
        <v>2147199</v>
      </c>
      <c r="B213" s="6" t="s">
        <v>1609</v>
      </c>
      <c r="C213" s="7"/>
    </row>
    <row r="214" s="46" customFormat="1" ht="16.5" customHeight="1" spans="1:3">
      <c r="A214" s="22">
        <v>21472</v>
      </c>
      <c r="B214" s="14" t="s">
        <v>1610</v>
      </c>
      <c r="C214" s="7"/>
    </row>
    <row r="215" s="46" customFormat="1" ht="16.5" customHeight="1" spans="1:3">
      <c r="A215" s="22">
        <v>21498</v>
      </c>
      <c r="B215" s="14" t="s">
        <v>1436</v>
      </c>
      <c r="C215" s="7">
        <f>SUM(C216:C220)</f>
        <v>0</v>
      </c>
    </row>
    <row r="216" s="46" customFormat="1" ht="16.5" customHeight="1" spans="1:3">
      <c r="A216" s="22">
        <v>2149801</v>
      </c>
      <c r="B216" s="6" t="s">
        <v>1611</v>
      </c>
      <c r="C216" s="7"/>
    </row>
    <row r="217" s="46" customFormat="1" ht="16.5" customHeight="1" spans="1:3">
      <c r="A217" s="22">
        <v>2149802</v>
      </c>
      <c r="B217" s="6" t="s">
        <v>1612</v>
      </c>
      <c r="C217" s="7"/>
    </row>
    <row r="218" s="46" customFormat="1" ht="16.5" customHeight="1" spans="1:3">
      <c r="A218" s="22">
        <v>2149803</v>
      </c>
      <c r="B218" s="6" t="s">
        <v>1613</v>
      </c>
      <c r="C218" s="7"/>
    </row>
    <row r="219" s="46" customFormat="1" ht="16.5" customHeight="1" spans="1:3">
      <c r="A219" s="22">
        <v>2149804</v>
      </c>
      <c r="B219" s="6" t="s">
        <v>1614</v>
      </c>
      <c r="C219" s="7"/>
    </row>
    <row r="220" s="46" customFormat="1" ht="16.5" customHeight="1" spans="1:3">
      <c r="A220" s="22">
        <v>2149899</v>
      </c>
      <c r="B220" s="6" t="s">
        <v>1615</v>
      </c>
      <c r="C220" s="7"/>
    </row>
    <row r="221" s="46" customFormat="1" ht="16.5" customHeight="1" spans="1:3">
      <c r="A221" s="22">
        <v>215</v>
      </c>
      <c r="B221" s="14" t="s">
        <v>837</v>
      </c>
      <c r="C221" s="7">
        <f>C222+C226</f>
        <v>958</v>
      </c>
    </row>
    <row r="222" s="46" customFormat="1" ht="16.5" customHeight="1" spans="1:3">
      <c r="A222" s="22">
        <v>21562</v>
      </c>
      <c r="B222" s="14" t="s">
        <v>1616</v>
      </c>
      <c r="C222" s="7">
        <f>SUM(C223:C225)</f>
        <v>0</v>
      </c>
    </row>
    <row r="223" s="46" customFormat="1" ht="16.5" customHeight="1" spans="1:3">
      <c r="A223" s="22">
        <v>2156201</v>
      </c>
      <c r="B223" s="6" t="s">
        <v>1617</v>
      </c>
      <c r="C223" s="7"/>
    </row>
    <row r="224" s="46" customFormat="1" ht="16.5" customHeight="1" spans="1:3">
      <c r="A224" s="22">
        <v>2156202</v>
      </c>
      <c r="B224" s="6" t="s">
        <v>1618</v>
      </c>
      <c r="C224" s="7"/>
    </row>
    <row r="225" s="46" customFormat="1" ht="16.5" customHeight="1" spans="1:3">
      <c r="A225" s="22">
        <v>2156299</v>
      </c>
      <c r="B225" s="6" t="s">
        <v>1619</v>
      </c>
      <c r="C225" s="7"/>
    </row>
    <row r="226" s="46" customFormat="1" ht="16.5" customHeight="1" spans="1:3">
      <c r="A226" s="22">
        <v>21598</v>
      </c>
      <c r="B226" s="14" t="s">
        <v>1436</v>
      </c>
      <c r="C226" s="7">
        <f>SUM(C227:C230)</f>
        <v>958</v>
      </c>
    </row>
    <row r="227" s="46" customFormat="1" ht="16.5" customHeight="1" spans="1:3">
      <c r="A227" s="22">
        <v>2159801</v>
      </c>
      <c r="B227" s="6" t="s">
        <v>1620</v>
      </c>
      <c r="C227" s="7"/>
    </row>
    <row r="228" s="46" customFormat="1" ht="16.5" customHeight="1" spans="1:3">
      <c r="A228" s="22">
        <v>2159802</v>
      </c>
      <c r="B228" s="6" t="s">
        <v>1621</v>
      </c>
      <c r="C228" s="7">
        <v>958</v>
      </c>
    </row>
    <row r="229" s="46" customFormat="1" ht="16.5" customHeight="1" spans="1:3">
      <c r="A229" s="22">
        <v>2159803</v>
      </c>
      <c r="B229" s="6" t="s">
        <v>1622</v>
      </c>
      <c r="C229" s="7"/>
    </row>
    <row r="230" s="46" customFormat="1" ht="16.5" customHeight="1" spans="1:3">
      <c r="A230" s="22">
        <v>2159899</v>
      </c>
      <c r="B230" s="6" t="s">
        <v>1623</v>
      </c>
      <c r="C230" s="7"/>
    </row>
    <row r="231" s="46" customFormat="1" ht="16.5" customHeight="1" spans="1:3">
      <c r="A231" s="22">
        <v>217</v>
      </c>
      <c r="B231" s="14" t="s">
        <v>895</v>
      </c>
      <c r="C231" s="7">
        <f>C232</f>
        <v>0</v>
      </c>
    </row>
    <row r="232" s="46" customFormat="1" ht="16.5" customHeight="1" spans="1:3">
      <c r="A232" s="22">
        <v>21704</v>
      </c>
      <c r="B232" s="14" t="s">
        <v>915</v>
      </c>
      <c r="C232" s="7">
        <f>SUM(C233:C234)</f>
        <v>0</v>
      </c>
    </row>
    <row r="233" s="46" customFormat="1" ht="16.5" customHeight="1" spans="1:3">
      <c r="A233" s="22">
        <v>2170402</v>
      </c>
      <c r="B233" s="6" t="s">
        <v>1624</v>
      </c>
      <c r="C233" s="7"/>
    </row>
    <row r="234" s="46" customFormat="1" ht="16.5" customHeight="1" spans="1:3">
      <c r="A234" s="22">
        <v>2170403</v>
      </c>
      <c r="B234" s="6" t="s">
        <v>1625</v>
      </c>
      <c r="C234" s="7"/>
    </row>
    <row r="235" s="46" customFormat="1" ht="16.5" customHeight="1" spans="1:3">
      <c r="A235" s="22">
        <v>220</v>
      </c>
      <c r="B235" s="14" t="s">
        <v>930</v>
      </c>
      <c r="C235" s="7">
        <f>C236</f>
        <v>0</v>
      </c>
    </row>
    <row r="236" s="46" customFormat="1" ht="16.5" customHeight="1" spans="1:3">
      <c r="A236" s="22">
        <v>22006</v>
      </c>
      <c r="B236" s="14" t="s">
        <v>1626</v>
      </c>
      <c r="C236" s="7">
        <f>SUM(C237:C238)</f>
        <v>0</v>
      </c>
    </row>
    <row r="237" s="46" customFormat="1" ht="16.5" customHeight="1" spans="1:3">
      <c r="A237" s="22">
        <v>2200601</v>
      </c>
      <c r="B237" s="6" t="s">
        <v>1627</v>
      </c>
      <c r="C237" s="7"/>
    </row>
    <row r="238" s="46" customFormat="1" ht="16.5" customHeight="1" spans="1:3">
      <c r="A238" s="22">
        <v>2200602</v>
      </c>
      <c r="B238" s="6" t="s">
        <v>1628</v>
      </c>
      <c r="C238" s="7"/>
    </row>
    <row r="239" s="46" customFormat="1" ht="16.5" customHeight="1" spans="1:3">
      <c r="A239" s="22">
        <v>221</v>
      </c>
      <c r="B239" s="14" t="s">
        <v>968</v>
      </c>
      <c r="C239" s="7">
        <f>C240</f>
        <v>0</v>
      </c>
    </row>
    <row r="240" s="46" customFormat="1" ht="16.5" customHeight="1" spans="1:3">
      <c r="A240" s="22">
        <v>22198</v>
      </c>
      <c r="B240" s="14" t="s">
        <v>1436</v>
      </c>
      <c r="C240" s="7">
        <f>SUM(C241:C242)</f>
        <v>0</v>
      </c>
    </row>
    <row r="241" s="46" customFormat="1" ht="16.5" customHeight="1" spans="1:3">
      <c r="A241" s="22">
        <v>2219801</v>
      </c>
      <c r="B241" s="6" t="s">
        <v>979</v>
      </c>
      <c r="C241" s="7"/>
    </row>
    <row r="242" s="46" customFormat="1" ht="16.5" customHeight="1" spans="1:3">
      <c r="A242" s="22">
        <v>2219899</v>
      </c>
      <c r="B242" s="6" t="s">
        <v>1629</v>
      </c>
      <c r="C242" s="7"/>
    </row>
    <row r="243" s="46" customFormat="1" ht="16.5" customHeight="1" spans="1:3">
      <c r="A243" s="22">
        <v>222</v>
      </c>
      <c r="B243" s="14" t="s">
        <v>989</v>
      </c>
      <c r="C243" s="7">
        <f>C244</f>
        <v>0</v>
      </c>
    </row>
    <row r="244" s="46" customFormat="1" ht="16.5" customHeight="1" spans="1:3">
      <c r="A244" s="22">
        <v>22298</v>
      </c>
      <c r="B244" s="14" t="s">
        <v>1436</v>
      </c>
      <c r="C244" s="7">
        <f>SUM(C245:C246)</f>
        <v>0</v>
      </c>
    </row>
    <row r="245" s="46" customFormat="1" ht="16.5" customHeight="1" spans="1:3">
      <c r="A245" s="22">
        <v>2229801</v>
      </c>
      <c r="B245" s="6" t="s">
        <v>1000</v>
      </c>
      <c r="C245" s="7"/>
    </row>
    <row r="246" s="46" customFormat="1" ht="16.5" customHeight="1" spans="1:3">
      <c r="A246" s="22">
        <v>2229899</v>
      </c>
      <c r="B246" s="6" t="s">
        <v>1630</v>
      </c>
      <c r="C246" s="7"/>
    </row>
    <row r="247" s="46" customFormat="1" ht="16.5" customHeight="1" spans="1:3">
      <c r="A247" s="22">
        <v>224</v>
      </c>
      <c r="B247" s="14" t="s">
        <v>1030</v>
      </c>
      <c r="C247" s="7">
        <f>C248</f>
        <v>0</v>
      </c>
    </row>
    <row r="248" s="46" customFormat="1" ht="16.5" customHeight="1" spans="1:3">
      <c r="A248" s="22">
        <v>22498</v>
      </c>
      <c r="B248" s="14" t="s">
        <v>1631</v>
      </c>
      <c r="C248" s="7">
        <f>SUM(C249:C251)</f>
        <v>0</v>
      </c>
    </row>
    <row r="249" s="46" customFormat="1" ht="16.5" customHeight="1" spans="1:3">
      <c r="A249" s="22">
        <v>2249801</v>
      </c>
      <c r="B249" s="6" t="s">
        <v>1632</v>
      </c>
      <c r="C249" s="7"/>
    </row>
    <row r="250" s="46" customFormat="1" ht="16.5" customHeight="1" spans="1:3">
      <c r="A250" s="22">
        <v>2249802</v>
      </c>
      <c r="B250" s="6" t="s">
        <v>1633</v>
      </c>
      <c r="C250" s="7"/>
    </row>
    <row r="251" s="46" customFormat="1" ht="16.5" customHeight="1" spans="1:3">
      <c r="A251" s="22">
        <v>2249899</v>
      </c>
      <c r="B251" s="6" t="s">
        <v>1634</v>
      </c>
      <c r="C251" s="7"/>
    </row>
    <row r="252" s="46" customFormat="1" ht="16.5" customHeight="1" spans="1:3">
      <c r="A252" s="22">
        <v>229</v>
      </c>
      <c r="B252" s="14" t="s">
        <v>1141</v>
      </c>
      <c r="C252" s="7">
        <f>SUM(C253,C257,C266,C268,C270,C282)</f>
        <v>31179</v>
      </c>
    </row>
    <row r="253" s="46" customFormat="1" ht="16.5" customHeight="1" spans="1:3">
      <c r="A253" s="22">
        <v>22904</v>
      </c>
      <c r="B253" s="14" t="s">
        <v>1635</v>
      </c>
      <c r="C253" s="7">
        <f>SUM(C254:C256)</f>
        <v>30886</v>
      </c>
    </row>
    <row r="254" s="46" customFormat="1" ht="16.5" customHeight="1" spans="1:3">
      <c r="A254" s="22">
        <v>2290401</v>
      </c>
      <c r="B254" s="6" t="s">
        <v>1636</v>
      </c>
      <c r="C254" s="7">
        <v>18686</v>
      </c>
    </row>
    <row r="255" s="46" customFormat="1" ht="16.5" customHeight="1" spans="1:3">
      <c r="A255" s="22">
        <v>2290402</v>
      </c>
      <c r="B255" s="6" t="s">
        <v>1637</v>
      </c>
      <c r="C255" s="7">
        <v>12200</v>
      </c>
    </row>
    <row r="256" s="46" customFormat="1" ht="16.5" customHeight="1" spans="1:3">
      <c r="A256" s="22">
        <v>2290403</v>
      </c>
      <c r="B256" s="6" t="s">
        <v>1638</v>
      </c>
      <c r="C256" s="7"/>
    </row>
    <row r="257" s="46" customFormat="1" ht="16.5" customHeight="1" spans="1:3">
      <c r="A257" s="22">
        <v>22908</v>
      </c>
      <c r="B257" s="14" t="s">
        <v>1639</v>
      </c>
      <c r="C257" s="7">
        <f>SUM(C258:C265)</f>
        <v>0</v>
      </c>
    </row>
    <row r="258" s="46" customFormat="1" ht="16.5" customHeight="1" spans="1:3">
      <c r="A258" s="22">
        <v>2290802</v>
      </c>
      <c r="B258" s="6" t="s">
        <v>1640</v>
      </c>
      <c r="C258" s="7"/>
    </row>
    <row r="259" s="46" customFormat="1" ht="16.5" customHeight="1" spans="1:3">
      <c r="A259" s="22">
        <v>2290803</v>
      </c>
      <c r="B259" s="6" t="s">
        <v>1641</v>
      </c>
      <c r="C259" s="7"/>
    </row>
    <row r="260" s="46" customFormat="1" ht="16.5" customHeight="1" spans="1:3">
      <c r="A260" s="22">
        <v>2290804</v>
      </c>
      <c r="B260" s="6" t="s">
        <v>1642</v>
      </c>
      <c r="C260" s="7"/>
    </row>
    <row r="261" s="46" customFormat="1" ht="16.5" customHeight="1" spans="1:3">
      <c r="A261" s="22">
        <v>2290805</v>
      </c>
      <c r="B261" s="6" t="s">
        <v>1643</v>
      </c>
      <c r="C261" s="7"/>
    </row>
    <row r="262" s="46" customFormat="1" ht="16.5" customHeight="1" spans="1:3">
      <c r="A262" s="22">
        <v>2290806</v>
      </c>
      <c r="B262" s="6" t="s">
        <v>1644</v>
      </c>
      <c r="C262" s="7"/>
    </row>
    <row r="263" s="46" customFormat="1" ht="16.5" customHeight="1" spans="1:3">
      <c r="A263" s="22">
        <v>2290807</v>
      </c>
      <c r="B263" s="6" t="s">
        <v>1645</v>
      </c>
      <c r="C263" s="7"/>
    </row>
    <row r="264" s="46" customFormat="1" ht="16.5" customHeight="1" spans="1:3">
      <c r="A264" s="22">
        <v>2290808</v>
      </c>
      <c r="B264" s="6" t="s">
        <v>1646</v>
      </c>
      <c r="C264" s="7"/>
    </row>
    <row r="265" s="46" customFormat="1" ht="16.5" customHeight="1" spans="1:3">
      <c r="A265" s="22">
        <v>2290899</v>
      </c>
      <c r="B265" s="6" t="s">
        <v>1647</v>
      </c>
      <c r="C265" s="7"/>
    </row>
    <row r="266" s="46" customFormat="1" ht="16.5" customHeight="1" spans="1:3">
      <c r="A266" s="22">
        <v>22909</v>
      </c>
      <c r="B266" s="14" t="s">
        <v>1648</v>
      </c>
      <c r="C266" s="7">
        <f>C267</f>
        <v>0</v>
      </c>
    </row>
    <row r="267" s="46" customFormat="1" ht="16.5" customHeight="1" spans="1:3">
      <c r="A267" s="22">
        <v>2290901</v>
      </c>
      <c r="B267" s="6" t="s">
        <v>1649</v>
      </c>
      <c r="C267" s="7"/>
    </row>
    <row r="268" s="46" customFormat="1" ht="16.5" customHeight="1" spans="1:3">
      <c r="A268" s="22">
        <v>22910</v>
      </c>
      <c r="B268" s="14" t="s">
        <v>1650</v>
      </c>
      <c r="C268" s="7">
        <f>C269</f>
        <v>0</v>
      </c>
    </row>
    <row r="269" s="46" customFormat="1" ht="16.5" customHeight="1" spans="1:3">
      <c r="A269" s="22">
        <v>2291001</v>
      </c>
      <c r="B269" s="6" t="s">
        <v>1651</v>
      </c>
      <c r="C269" s="7"/>
    </row>
    <row r="270" s="46" customFormat="1" ht="16.5" customHeight="1" spans="1:3">
      <c r="A270" s="22">
        <v>22960</v>
      </c>
      <c r="B270" s="14" t="s">
        <v>1652</v>
      </c>
      <c r="C270" s="7">
        <f>SUM(C271:C281)</f>
        <v>293</v>
      </c>
    </row>
    <row r="271" s="46" customFormat="1" ht="16.5" customHeight="1" spans="1:3">
      <c r="A271" s="22">
        <v>2296001</v>
      </c>
      <c r="B271" s="6" t="s">
        <v>1653</v>
      </c>
      <c r="C271" s="7"/>
    </row>
    <row r="272" s="46" customFormat="1" ht="16.5" customHeight="1" spans="1:3">
      <c r="A272" s="22">
        <v>2296002</v>
      </c>
      <c r="B272" s="6" t="s">
        <v>1654</v>
      </c>
      <c r="C272" s="7">
        <v>54</v>
      </c>
    </row>
    <row r="273" s="46" customFormat="1" ht="16.5" customHeight="1" spans="1:3">
      <c r="A273" s="22">
        <v>2296003</v>
      </c>
      <c r="B273" s="6" t="s">
        <v>1655</v>
      </c>
      <c r="C273" s="7">
        <v>170</v>
      </c>
    </row>
    <row r="274" s="46" customFormat="1" ht="16.5" customHeight="1" spans="1:3">
      <c r="A274" s="22">
        <v>2296004</v>
      </c>
      <c r="B274" s="6" t="s">
        <v>1656</v>
      </c>
      <c r="C274" s="7"/>
    </row>
    <row r="275" s="46" customFormat="1" ht="16.5" customHeight="1" spans="1:3">
      <c r="A275" s="22">
        <v>2296005</v>
      </c>
      <c r="B275" s="6" t="s">
        <v>1657</v>
      </c>
      <c r="C275" s="7"/>
    </row>
    <row r="276" s="46" customFormat="1" ht="16.5" customHeight="1" spans="1:3">
      <c r="A276" s="22">
        <v>2296006</v>
      </c>
      <c r="B276" s="6" t="s">
        <v>1658</v>
      </c>
      <c r="C276" s="7"/>
    </row>
    <row r="277" s="46" customFormat="1" ht="16.5" customHeight="1" spans="1:3">
      <c r="A277" s="22">
        <v>2296010</v>
      </c>
      <c r="B277" s="6" t="s">
        <v>1659</v>
      </c>
      <c r="C277" s="7">
        <v>9</v>
      </c>
    </row>
    <row r="278" s="46" customFormat="1" ht="16.5" customHeight="1" spans="1:3">
      <c r="A278" s="22">
        <v>2296011</v>
      </c>
      <c r="B278" s="6" t="s">
        <v>1660</v>
      </c>
      <c r="C278" s="7"/>
    </row>
    <row r="279" s="46" customFormat="1" ht="16.5" customHeight="1" spans="1:3">
      <c r="A279" s="22">
        <v>2296012</v>
      </c>
      <c r="B279" s="6" t="s">
        <v>1661</v>
      </c>
      <c r="C279" s="7"/>
    </row>
    <row r="280" s="46" customFormat="1" ht="16.5" customHeight="1" spans="1:3">
      <c r="A280" s="22">
        <v>2296013</v>
      </c>
      <c r="B280" s="6" t="s">
        <v>1662</v>
      </c>
      <c r="C280" s="7"/>
    </row>
    <row r="281" s="46" customFormat="1" ht="16.5" customHeight="1" spans="1:3">
      <c r="A281" s="22">
        <v>2296099</v>
      </c>
      <c r="B281" s="6" t="s">
        <v>1663</v>
      </c>
      <c r="C281" s="7">
        <v>60</v>
      </c>
    </row>
    <row r="282" s="46" customFormat="1" ht="16.5" customHeight="1" spans="1:3">
      <c r="A282" s="22">
        <v>22998</v>
      </c>
      <c r="B282" s="14" t="s">
        <v>1664</v>
      </c>
      <c r="C282" s="7">
        <v>0</v>
      </c>
    </row>
    <row r="283" s="46" customFormat="1" ht="16.5" customHeight="1" spans="1:3">
      <c r="A283" s="22">
        <v>232</v>
      </c>
      <c r="B283" s="14" t="s">
        <v>1068</v>
      </c>
      <c r="C283" s="7">
        <f>C284</f>
        <v>26959</v>
      </c>
    </row>
    <row r="284" s="46" customFormat="1" ht="16.5" customHeight="1" spans="1:3">
      <c r="A284" s="22">
        <v>23204</v>
      </c>
      <c r="B284" s="14" t="s">
        <v>1665</v>
      </c>
      <c r="C284" s="7">
        <v>26959</v>
      </c>
    </row>
    <row r="285" s="46" customFormat="1" ht="16.5" customHeight="1" spans="1:3">
      <c r="A285" s="22">
        <v>233</v>
      </c>
      <c r="B285" s="14" t="s">
        <v>1081</v>
      </c>
      <c r="C285" s="7">
        <f>C286</f>
        <v>62</v>
      </c>
    </row>
    <row r="286" s="46" customFormat="1" ht="16.5" customHeight="1" spans="1:3">
      <c r="A286" s="22">
        <v>23304</v>
      </c>
      <c r="B286" s="14" t="s">
        <v>1666</v>
      </c>
      <c r="C286" s="7">
        <v>62</v>
      </c>
    </row>
    <row r="287" s="46" customFormat="1" ht="16.5" customHeight="1" spans="1:3">
      <c r="A287" s="22">
        <v>234</v>
      </c>
      <c r="B287" s="61" t="s">
        <v>1667</v>
      </c>
      <c r="C287" s="7">
        <f>SUM(C288,C301)</f>
        <v>0</v>
      </c>
    </row>
    <row r="288" s="46" customFormat="1" ht="16.5" customHeight="1" spans="1:3">
      <c r="A288" s="22">
        <v>23401</v>
      </c>
      <c r="B288" s="61" t="s">
        <v>1104</v>
      </c>
      <c r="C288" s="7">
        <f>SUM(C289:C300)</f>
        <v>0</v>
      </c>
    </row>
    <row r="289" s="46" customFormat="1" ht="16.5" customHeight="1" spans="1:3">
      <c r="A289" s="22">
        <v>2340101</v>
      </c>
      <c r="B289" s="22" t="s">
        <v>1668</v>
      </c>
      <c r="C289" s="7"/>
    </row>
    <row r="290" s="46" customFormat="1" ht="16.5" customHeight="1" spans="1:3">
      <c r="A290" s="22">
        <v>2340102</v>
      </c>
      <c r="B290" s="22" t="s">
        <v>1669</v>
      </c>
      <c r="C290" s="7"/>
    </row>
    <row r="291" s="46" customFormat="1" ht="16.5" customHeight="1" spans="1:3">
      <c r="A291" s="22">
        <v>2340103</v>
      </c>
      <c r="B291" s="22" t="s">
        <v>1670</v>
      </c>
      <c r="C291" s="7"/>
    </row>
    <row r="292" s="46" customFormat="1" ht="16.5" customHeight="1" spans="1:3">
      <c r="A292" s="22">
        <v>2340104</v>
      </c>
      <c r="B292" s="22" t="s">
        <v>1671</v>
      </c>
      <c r="C292" s="7"/>
    </row>
    <row r="293" s="46" customFormat="1" ht="16.5" customHeight="1" spans="1:3">
      <c r="A293" s="22">
        <v>2340105</v>
      </c>
      <c r="B293" s="22" t="s">
        <v>1672</v>
      </c>
      <c r="C293" s="7"/>
    </row>
    <row r="294" s="46" customFormat="1" ht="16.5" customHeight="1" spans="1:3">
      <c r="A294" s="22">
        <v>2340106</v>
      </c>
      <c r="B294" s="22" t="s">
        <v>1673</v>
      </c>
      <c r="C294" s="7"/>
    </row>
    <row r="295" s="46" customFormat="1" ht="16.5" customHeight="1" spans="1:3">
      <c r="A295" s="22">
        <v>2340107</v>
      </c>
      <c r="B295" s="22" t="s">
        <v>1674</v>
      </c>
      <c r="C295" s="7"/>
    </row>
    <row r="296" s="46" customFormat="1" ht="16.5" customHeight="1" spans="1:3">
      <c r="A296" s="22">
        <v>2340108</v>
      </c>
      <c r="B296" s="22" t="s">
        <v>1675</v>
      </c>
      <c r="C296" s="7"/>
    </row>
    <row r="297" s="46" customFormat="1" ht="16.5" customHeight="1" spans="1:3">
      <c r="A297" s="22">
        <v>2340109</v>
      </c>
      <c r="B297" s="22" t="s">
        <v>1676</v>
      </c>
      <c r="C297" s="7"/>
    </row>
    <row r="298" s="46" customFormat="1" ht="16.5" customHeight="1" spans="1:3">
      <c r="A298" s="22">
        <v>2340110</v>
      </c>
      <c r="B298" s="22" t="s">
        <v>1677</v>
      </c>
      <c r="C298" s="7"/>
    </row>
    <row r="299" s="46" customFormat="1" ht="16.5" customHeight="1" spans="1:3">
      <c r="A299" s="22">
        <v>2340111</v>
      </c>
      <c r="B299" s="22" t="s">
        <v>1678</v>
      </c>
      <c r="C299" s="7"/>
    </row>
    <row r="300" s="46" customFormat="1" ht="16.5" customHeight="1" spans="1:3">
      <c r="A300" s="22">
        <v>2340199</v>
      </c>
      <c r="B300" s="22" t="s">
        <v>1679</v>
      </c>
      <c r="C300" s="7"/>
    </row>
    <row r="301" s="46" customFormat="1" ht="16.5" customHeight="1" spans="1:3">
      <c r="A301" s="22">
        <v>23402</v>
      </c>
      <c r="B301" s="61" t="s">
        <v>1680</v>
      </c>
      <c r="C301" s="7">
        <f>SUM(C302:C307)</f>
        <v>0</v>
      </c>
    </row>
    <row r="302" s="46" customFormat="1" ht="16.5" customHeight="1" spans="1:3">
      <c r="A302" s="22">
        <v>2340201</v>
      </c>
      <c r="B302" s="22" t="s">
        <v>874</v>
      </c>
      <c r="C302" s="7"/>
    </row>
    <row r="303" s="46" customFormat="1" ht="16.5" customHeight="1" spans="1:3">
      <c r="A303" s="22">
        <v>2340202</v>
      </c>
      <c r="B303" s="22" t="s">
        <v>919</v>
      </c>
      <c r="C303" s="7"/>
    </row>
    <row r="304" s="46" customFormat="1" ht="16.5" customHeight="1" spans="1:3">
      <c r="A304" s="22">
        <v>2340203</v>
      </c>
      <c r="B304" s="22" t="s">
        <v>1681</v>
      </c>
      <c r="C304" s="7"/>
    </row>
    <row r="305" s="46" customFormat="1" ht="16.5" customHeight="1" spans="1:3">
      <c r="A305" s="22">
        <v>2340204</v>
      </c>
      <c r="B305" s="22" t="s">
        <v>1682</v>
      </c>
      <c r="C305" s="7"/>
    </row>
    <row r="306" s="46" customFormat="1" ht="16.5" customHeight="1" spans="1:3">
      <c r="A306" s="22">
        <v>2340205</v>
      </c>
      <c r="B306" s="22" t="s">
        <v>1683</v>
      </c>
      <c r="C306" s="7"/>
    </row>
    <row r="307" s="46" customFormat="1" ht="16.5" customHeight="1" spans="1:3">
      <c r="A307" s="22">
        <v>2340299</v>
      </c>
      <c r="B307" s="22" t="s">
        <v>1684</v>
      </c>
      <c r="C307" s="7"/>
    </row>
  </sheetData>
  <mergeCells count="1">
    <mergeCell ref="A1:C1"/>
  </mergeCells>
  <dataValidations count="1">
    <dataValidation type="decimal" operator="between" allowBlank="1" showInputMessage="1" showErrorMessage="1" sqref="C4:C307">
      <formula1>-99999999999999</formula1>
      <formula2>99999999999999</formula2>
    </dataValidation>
  </dataValidations>
  <printOptions horizontalCentered="1"/>
  <pageMargins left="0.275" right="0.275" top="1" bottom="1" header="0.5" footer="0.5"/>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6"/>
  <sheetViews>
    <sheetView zoomScaleSheetLayoutView="115" workbookViewId="0">
      <selection activeCell="A1" sqref="A1:D1"/>
    </sheetView>
  </sheetViews>
  <sheetFormatPr defaultColWidth="12.125" defaultRowHeight="15.65" customHeight="1" outlineLevelCol="3"/>
  <cols>
    <col min="1" max="1" width="58.5" style="48" customWidth="1"/>
    <col min="2" max="2" width="7.5" style="48" customWidth="1"/>
    <col min="3" max="3" width="31.125" style="48" customWidth="1"/>
    <col min="4" max="4" width="7.5" style="48" customWidth="1"/>
    <col min="5" max="16384" width="12.125" style="46"/>
  </cols>
  <sheetData>
    <row r="1" s="46" customFormat="1" ht="33.75" customHeight="1" spans="1:4">
      <c r="A1" s="49" t="s">
        <v>1360</v>
      </c>
      <c r="B1" s="49"/>
      <c r="C1" s="49"/>
      <c r="D1" s="49"/>
    </row>
    <row r="2" s="46" customFormat="1" ht="17.25" customHeight="1" spans="1:4">
      <c r="A2" s="50" t="str">
        <f>"单位："&amp;'[2]##BASEINFO'!$B$19</f>
        <v>单位：万元</v>
      </c>
      <c r="B2" s="50"/>
      <c r="C2" s="50"/>
      <c r="D2" s="50"/>
    </row>
    <row r="3" s="46" customFormat="1" ht="17.25" customHeight="1" spans="1:4">
      <c r="A3" s="12" t="s">
        <v>1146</v>
      </c>
      <c r="B3" s="12" t="s">
        <v>71</v>
      </c>
      <c r="C3" s="12" t="s">
        <v>1146</v>
      </c>
      <c r="D3" s="12" t="s">
        <v>71</v>
      </c>
    </row>
    <row r="4" s="46" customFormat="1" ht="17.25" customHeight="1" spans="1:4">
      <c r="A4" s="6" t="s">
        <v>1363</v>
      </c>
      <c r="B4" s="7">
        <f>'[2]L10'!C6</f>
        <v>57978</v>
      </c>
      <c r="C4" s="6" t="s">
        <v>1435</v>
      </c>
      <c r="D4" s="7">
        <f>'[2]L10'!P6</f>
        <v>125010</v>
      </c>
    </row>
    <row r="5" s="46" customFormat="1" ht="17.25" customHeight="1" spans="1:4">
      <c r="A5" s="6" t="s">
        <v>1685</v>
      </c>
      <c r="B5" s="7">
        <f>B6</f>
        <v>6834</v>
      </c>
      <c r="C5" s="6" t="s">
        <v>1686</v>
      </c>
      <c r="D5" s="7">
        <f>D6</f>
        <v>0</v>
      </c>
    </row>
    <row r="6" s="46" customFormat="1" ht="17.25" customHeight="1" spans="1:4">
      <c r="A6" s="6" t="s">
        <v>1687</v>
      </c>
      <c r="B6" s="7">
        <f>SUM(B7:B17)</f>
        <v>6834</v>
      </c>
      <c r="C6" s="6" t="s">
        <v>1688</v>
      </c>
      <c r="D6" s="7">
        <f>SUM(D7:D17)</f>
        <v>0</v>
      </c>
    </row>
    <row r="7" s="46" customFormat="1" ht="17.25" customHeight="1" spans="1:4">
      <c r="A7" s="6" t="s">
        <v>1244</v>
      </c>
      <c r="B7" s="7"/>
      <c r="C7" s="6" t="s">
        <v>1244</v>
      </c>
      <c r="D7" s="7"/>
    </row>
    <row r="8" s="46" customFormat="1" ht="17.25" customHeight="1" spans="1:4">
      <c r="A8" s="6" t="s">
        <v>1245</v>
      </c>
      <c r="B8" s="7">
        <v>3</v>
      </c>
      <c r="C8" s="6" t="s">
        <v>1245</v>
      </c>
      <c r="D8" s="7"/>
    </row>
    <row r="9" s="46" customFormat="1" ht="17.25" customHeight="1" spans="1:4">
      <c r="A9" s="6" t="s">
        <v>1246</v>
      </c>
      <c r="B9" s="7"/>
      <c r="C9" s="6" t="s">
        <v>1246</v>
      </c>
      <c r="D9" s="7"/>
    </row>
    <row r="10" s="46" customFormat="1" ht="17.25" customHeight="1" spans="1:4">
      <c r="A10" s="6" t="s">
        <v>1248</v>
      </c>
      <c r="B10" s="7"/>
      <c r="C10" s="6" t="s">
        <v>1248</v>
      </c>
      <c r="D10" s="7"/>
    </row>
    <row r="11" s="46" customFormat="1" ht="17.25" customHeight="1" spans="1:4">
      <c r="A11" s="6" t="s">
        <v>1249</v>
      </c>
      <c r="B11" s="7">
        <v>210</v>
      </c>
      <c r="C11" s="6" t="s">
        <v>1249</v>
      </c>
      <c r="D11" s="7"/>
    </row>
    <row r="12" s="46" customFormat="1" ht="17.25" customHeight="1" spans="1:4">
      <c r="A12" s="6" t="s">
        <v>1250</v>
      </c>
      <c r="B12" s="7"/>
      <c r="C12" s="6" t="s">
        <v>1250</v>
      </c>
      <c r="D12" s="7"/>
    </row>
    <row r="13" s="46" customFormat="1" ht="17.25" customHeight="1" spans="1:4">
      <c r="A13" s="6" t="s">
        <v>1251</v>
      </c>
      <c r="B13" s="7"/>
      <c r="C13" s="6" t="s">
        <v>1251</v>
      </c>
      <c r="D13" s="7"/>
    </row>
    <row r="14" s="46" customFormat="1" ht="17.25" customHeight="1" spans="1:4">
      <c r="A14" s="6" t="s">
        <v>1252</v>
      </c>
      <c r="B14" s="7"/>
      <c r="C14" s="6" t="s">
        <v>1252</v>
      </c>
      <c r="D14" s="7"/>
    </row>
    <row r="15" s="46" customFormat="1" ht="17.25" customHeight="1" spans="1:4">
      <c r="A15" s="6" t="s">
        <v>1255</v>
      </c>
      <c r="B15" s="7"/>
      <c r="C15" s="6" t="s">
        <v>1255</v>
      </c>
      <c r="D15" s="7"/>
    </row>
    <row r="16" s="46" customFormat="1" ht="17.25" customHeight="1" spans="1:4">
      <c r="A16" s="6" t="s">
        <v>1689</v>
      </c>
      <c r="B16" s="7">
        <v>6141</v>
      </c>
      <c r="C16" s="6" t="s">
        <v>1690</v>
      </c>
      <c r="D16" s="7"/>
    </row>
    <row r="17" s="46" customFormat="1" ht="17.25" customHeight="1" spans="1:4">
      <c r="A17" s="6" t="s">
        <v>1259</v>
      </c>
      <c r="B17" s="7">
        <v>480</v>
      </c>
      <c r="C17" s="6" t="s">
        <v>232</v>
      </c>
      <c r="D17" s="7"/>
    </row>
    <row r="18" s="46" customFormat="1" ht="17.25" customHeight="1" spans="1:4">
      <c r="A18" s="6" t="s">
        <v>1691</v>
      </c>
      <c r="B18" s="7">
        <f>SUM(B19:B21)</f>
        <v>0</v>
      </c>
      <c r="C18" s="6" t="s">
        <v>1692</v>
      </c>
      <c r="D18" s="7">
        <f>SUM(D19:D21)</f>
        <v>0</v>
      </c>
    </row>
    <row r="19" s="46" customFormat="1" ht="17.25" customHeight="1" spans="1:4">
      <c r="A19" s="6" t="s">
        <v>1693</v>
      </c>
      <c r="B19" s="7"/>
      <c r="C19" s="6" t="s">
        <v>1694</v>
      </c>
      <c r="D19" s="7"/>
    </row>
    <row r="20" s="46" customFormat="1" ht="17.25" customHeight="1" spans="1:4">
      <c r="A20" s="6" t="s">
        <v>1695</v>
      </c>
      <c r="B20" s="7"/>
      <c r="C20" s="6" t="s">
        <v>1696</v>
      </c>
      <c r="D20" s="7"/>
    </row>
    <row r="21" s="46" customFormat="1" ht="17.25" customHeight="1" spans="1:4">
      <c r="A21" s="6" t="s">
        <v>1697</v>
      </c>
      <c r="B21" s="7"/>
      <c r="C21" s="6" t="s">
        <v>1698</v>
      </c>
      <c r="D21" s="7"/>
    </row>
    <row r="22" s="46" customFormat="1" ht="17.25" customHeight="1" spans="1:4">
      <c r="A22" s="6" t="s">
        <v>1699</v>
      </c>
      <c r="B22" s="7"/>
      <c r="C22" s="6"/>
      <c r="D22" s="7"/>
    </row>
    <row r="23" s="46" customFormat="1" ht="17.25" customHeight="1" spans="1:4">
      <c r="A23" s="6" t="s">
        <v>1700</v>
      </c>
      <c r="B23" s="7">
        <v>2458</v>
      </c>
      <c r="C23" s="6"/>
      <c r="D23" s="7"/>
    </row>
    <row r="24" s="46" customFormat="1" ht="17.25" customHeight="1" spans="1:4">
      <c r="A24" s="6" t="s">
        <v>1701</v>
      </c>
      <c r="B24" s="7">
        <f>B26</f>
        <v>47604</v>
      </c>
      <c r="C24" s="6" t="s">
        <v>1702</v>
      </c>
      <c r="D24" s="7">
        <v>2442</v>
      </c>
    </row>
    <row r="25" s="46" customFormat="1" ht="17.25" customHeight="1" spans="1:4">
      <c r="A25" s="6" t="s">
        <v>1703</v>
      </c>
      <c r="B25" s="58"/>
      <c r="C25" s="6"/>
      <c r="D25" s="7"/>
    </row>
    <row r="26" s="46" customFormat="1" ht="17.25" customHeight="1" spans="1:4">
      <c r="A26" s="6" t="s">
        <v>1704</v>
      </c>
      <c r="B26" s="7">
        <f>SUM(B27:B32)</f>
        <v>47604</v>
      </c>
      <c r="C26" s="6"/>
      <c r="D26" s="7"/>
    </row>
    <row r="27" s="46" customFormat="1" ht="17.25" customHeight="1" spans="1:4">
      <c r="A27" s="6" t="s">
        <v>1705</v>
      </c>
      <c r="B27" s="7"/>
      <c r="C27" s="6"/>
      <c r="D27" s="7"/>
    </row>
    <row r="28" s="46" customFormat="1" ht="17.25" customHeight="1" spans="1:4">
      <c r="A28" s="6" t="s">
        <v>1706</v>
      </c>
      <c r="B28" s="7"/>
      <c r="C28" s="6"/>
      <c r="D28" s="7"/>
    </row>
    <row r="29" s="46" customFormat="1" ht="15.75" customHeight="1" spans="1:4">
      <c r="A29" s="6" t="s">
        <v>1707</v>
      </c>
      <c r="B29" s="7">
        <v>41604</v>
      </c>
      <c r="C29" s="6"/>
      <c r="D29" s="7"/>
    </row>
    <row r="30" s="46" customFormat="1" ht="17.25" customHeight="1" spans="1:4">
      <c r="A30" s="6" t="s">
        <v>1708</v>
      </c>
      <c r="B30" s="7"/>
      <c r="C30" s="6"/>
      <c r="D30" s="7"/>
    </row>
    <row r="31" s="46" customFormat="1" ht="17.25" customHeight="1" spans="1:4">
      <c r="A31" s="6" t="s">
        <v>1709</v>
      </c>
      <c r="B31" s="7"/>
      <c r="C31" s="6"/>
      <c r="D31" s="7"/>
    </row>
    <row r="32" s="46" customFormat="1" ht="17.25" customHeight="1" spans="1:4">
      <c r="A32" s="6" t="s">
        <v>1710</v>
      </c>
      <c r="B32" s="7">
        <v>6000</v>
      </c>
      <c r="C32" s="6"/>
      <c r="D32" s="58"/>
    </row>
    <row r="33" s="46" customFormat="1" ht="17.25" customHeight="1" spans="1:4">
      <c r="A33" s="6" t="s">
        <v>1276</v>
      </c>
      <c r="B33" s="8">
        <f>B36</f>
        <v>0</v>
      </c>
      <c r="C33" s="6" t="s">
        <v>1277</v>
      </c>
      <c r="D33" s="7">
        <f>D34</f>
        <v>35000</v>
      </c>
    </row>
    <row r="34" s="46" customFormat="1" ht="17.25" customHeight="1" spans="1:4">
      <c r="A34" s="6" t="s">
        <v>1711</v>
      </c>
      <c r="B34" s="6"/>
      <c r="C34" s="6" t="s">
        <v>1712</v>
      </c>
      <c r="D34" s="7">
        <v>35000</v>
      </c>
    </row>
    <row r="35" s="46" customFormat="1" ht="17.25" customHeight="1" spans="1:4">
      <c r="A35" s="6" t="s">
        <v>1713</v>
      </c>
      <c r="B35" s="6"/>
      <c r="C35" s="6" t="s">
        <v>1714</v>
      </c>
      <c r="D35" s="58"/>
    </row>
    <row r="36" s="46" customFormat="1" ht="17.25" customHeight="1" spans="1:4">
      <c r="A36" s="6" t="s">
        <v>1278</v>
      </c>
      <c r="B36" s="8">
        <f>B37</f>
        <v>0</v>
      </c>
      <c r="C36" s="6" t="s">
        <v>1715</v>
      </c>
      <c r="D36" s="58"/>
    </row>
    <row r="37" s="46" customFormat="1" ht="17.25" customHeight="1" spans="1:4">
      <c r="A37" s="9" t="s">
        <v>1716</v>
      </c>
      <c r="B37" s="7"/>
      <c r="C37" s="59" t="s">
        <v>1290</v>
      </c>
      <c r="D37" s="7"/>
    </row>
    <row r="38" s="46" customFormat="1" ht="17.25" customHeight="1" spans="1:4">
      <c r="A38" s="6" t="s">
        <v>1289</v>
      </c>
      <c r="B38" s="10">
        <f>B39</f>
        <v>58900</v>
      </c>
      <c r="C38" s="6"/>
      <c r="D38" s="7"/>
    </row>
    <row r="39" s="46" customFormat="1" ht="17.25" customHeight="1" spans="1:4">
      <c r="A39" s="6" t="s">
        <v>1717</v>
      </c>
      <c r="B39" s="7">
        <v>58900</v>
      </c>
      <c r="C39" s="6"/>
      <c r="D39" s="7"/>
    </row>
    <row r="40" s="46" customFormat="1" ht="17.25" customHeight="1" spans="1:4">
      <c r="A40" s="6" t="s">
        <v>1718</v>
      </c>
      <c r="B40" s="7"/>
      <c r="C40" s="6" t="s">
        <v>1719</v>
      </c>
      <c r="D40" s="7"/>
    </row>
    <row r="41" s="46" customFormat="1" ht="17.25" customHeight="1" spans="1:4">
      <c r="A41" s="6" t="s">
        <v>1720</v>
      </c>
      <c r="B41" s="7"/>
      <c r="C41" s="6" t="s">
        <v>1721</v>
      </c>
      <c r="D41" s="7"/>
    </row>
    <row r="42" s="46" customFormat="1" ht="17.25" customHeight="1" spans="1:4">
      <c r="A42" s="6" t="s">
        <v>1722</v>
      </c>
      <c r="B42" s="7">
        <f>B43</f>
        <v>0</v>
      </c>
      <c r="C42" s="6" t="s">
        <v>1723</v>
      </c>
      <c r="D42" s="7">
        <f>D43</f>
        <v>0</v>
      </c>
    </row>
    <row r="43" s="46" customFormat="1" ht="17.25" customHeight="1" spans="1:4">
      <c r="A43" s="6" t="s">
        <v>1724</v>
      </c>
      <c r="B43" s="7"/>
      <c r="C43" s="6" t="s">
        <v>1725</v>
      </c>
      <c r="D43" s="7"/>
    </row>
    <row r="44" s="46" customFormat="1" ht="17.25" customHeight="1" spans="1:4">
      <c r="A44" s="6"/>
      <c r="B44" s="7"/>
      <c r="C44" s="6" t="s">
        <v>1726</v>
      </c>
      <c r="D44" s="7">
        <f>'[2]L10'!AA6</f>
        <v>0</v>
      </c>
    </row>
    <row r="45" s="46" customFormat="1" ht="17.25" customHeight="1" spans="1:4">
      <c r="A45" s="6"/>
      <c r="B45" s="7"/>
      <c r="C45" s="6" t="s">
        <v>1727</v>
      </c>
      <c r="D45" s="7">
        <f>B46-D4-D5-D18-D24-D33-D37-D40-D41-D42-D44</f>
        <v>11322</v>
      </c>
    </row>
    <row r="46" s="46" customFormat="1" ht="17.25" customHeight="1" spans="1:4">
      <c r="A46" s="12" t="s">
        <v>1728</v>
      </c>
      <c r="B46" s="7">
        <f>SUM(B4,B5,B18,B22:B24,B33,B38,B40:B42)</f>
        <v>173774</v>
      </c>
      <c r="C46" s="12" t="s">
        <v>1729</v>
      </c>
      <c r="D46" s="7">
        <f>SUM(D4,D5,D18,D24,D33,D37,D40:D42,D44:D45)</f>
        <v>173774</v>
      </c>
    </row>
  </sheetData>
  <mergeCells count="2">
    <mergeCell ref="A1:D1"/>
    <mergeCell ref="A2:D2"/>
  </mergeCells>
  <dataValidations count="1">
    <dataValidation type="decimal" operator="between" allowBlank="1" showInputMessage="1" showErrorMessage="1" sqref="D24 D37 B46 B4:B24 B26:B33 B36:B43 D4:D21 D33:D34 D40:D46">
      <formula1>-99999999999999</formula1>
      <formula2>99999999999999</formula2>
    </dataValidation>
  </dataValidations>
  <printOptions horizontalCentered="1"/>
  <pageMargins left="0.393055555555556" right="0.275" top="0.432638888888889" bottom="0.66875" header="0.196527777777778" footer="0.511805555555556"/>
  <pageSetup paperSize="9" scale="92"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6"/>
  <sheetViews>
    <sheetView workbookViewId="0">
      <selection activeCell="A25" sqref="$A25:$XFD45"/>
    </sheetView>
  </sheetViews>
  <sheetFormatPr defaultColWidth="12.125" defaultRowHeight="15.65" customHeight="1" outlineLevelCol="3"/>
  <cols>
    <col min="1" max="1" width="38" style="48" customWidth="1"/>
    <col min="2" max="2" width="7.5" style="48" customWidth="1"/>
    <col min="3" max="3" width="31.125" style="48" customWidth="1"/>
    <col min="4" max="4" width="7.5" style="48" customWidth="1"/>
    <col min="5" max="16384" width="12.125" style="46"/>
  </cols>
  <sheetData>
    <row r="1" s="46" customFormat="1" ht="33.75" customHeight="1" spans="1:4">
      <c r="A1" s="49" t="s">
        <v>1361</v>
      </c>
      <c r="B1" s="49"/>
      <c r="C1" s="49"/>
      <c r="D1" s="49"/>
    </row>
    <row r="2" s="46" customFormat="1" ht="17.25" customHeight="1" spans="1:4">
      <c r="A2" s="50" t="str">
        <f>"单位："&amp;'[1]##BASEINFO'!$B$19</f>
        <v>单位：万元</v>
      </c>
      <c r="B2" s="50"/>
      <c r="C2" s="50"/>
      <c r="D2" s="50"/>
    </row>
    <row r="3" s="47" customFormat="1" ht="17.25" customHeight="1" spans="1:4">
      <c r="A3" s="13" t="s">
        <v>1146</v>
      </c>
      <c r="B3" s="13" t="s">
        <v>71</v>
      </c>
      <c r="C3" s="13" t="s">
        <v>1146</v>
      </c>
      <c r="D3" s="13" t="s">
        <v>71</v>
      </c>
    </row>
    <row r="4" s="47" customFormat="1" ht="17.25" customHeight="1" spans="1:4">
      <c r="A4" s="51" t="s">
        <v>1363</v>
      </c>
      <c r="B4" s="52">
        <f>'[1]L10'!C6</f>
        <v>57385</v>
      </c>
      <c r="C4" s="51" t="s">
        <v>1435</v>
      </c>
      <c r="D4" s="52">
        <f>'[1]L10'!P6</f>
        <v>103995</v>
      </c>
    </row>
    <row r="5" s="47" customFormat="1" ht="17.25" customHeight="1" spans="1:4">
      <c r="A5" s="51" t="s">
        <v>1685</v>
      </c>
      <c r="B5" s="52">
        <f>B6</f>
        <v>6834</v>
      </c>
      <c r="C5" s="51" t="s">
        <v>1686</v>
      </c>
      <c r="D5" s="52">
        <f>D6</f>
        <v>6929</v>
      </c>
    </row>
    <row r="6" s="47" customFormat="1" ht="17.25" customHeight="1" spans="1:4">
      <c r="A6" s="51" t="s">
        <v>1687</v>
      </c>
      <c r="B6" s="52">
        <f>SUM(B7:B17)</f>
        <v>6834</v>
      </c>
      <c r="C6" s="51" t="s">
        <v>1688</v>
      </c>
      <c r="D6" s="52">
        <f>SUM(D7:D17)</f>
        <v>6929</v>
      </c>
    </row>
    <row r="7" s="47" customFormat="1" ht="17.25" customHeight="1" spans="1:4">
      <c r="A7" s="51" t="s">
        <v>1244</v>
      </c>
      <c r="B7" s="52"/>
      <c r="C7" s="51" t="s">
        <v>1244</v>
      </c>
      <c r="D7" s="52"/>
    </row>
    <row r="8" s="47" customFormat="1" ht="17.25" customHeight="1" spans="1:4">
      <c r="A8" s="51" t="s">
        <v>1245</v>
      </c>
      <c r="B8" s="52">
        <v>3</v>
      </c>
      <c r="C8" s="51" t="s">
        <v>1245</v>
      </c>
      <c r="D8" s="52"/>
    </row>
    <row r="9" s="47" customFormat="1" ht="17.25" customHeight="1" spans="1:4">
      <c r="A9" s="51" t="s">
        <v>1246</v>
      </c>
      <c r="B9" s="52"/>
      <c r="C9" s="51" t="s">
        <v>1246</v>
      </c>
      <c r="D9" s="52"/>
    </row>
    <row r="10" s="47" customFormat="1" ht="17.25" customHeight="1" spans="1:4">
      <c r="A10" s="51" t="s">
        <v>1248</v>
      </c>
      <c r="B10" s="52"/>
      <c r="C10" s="51" t="s">
        <v>1248</v>
      </c>
      <c r="D10" s="52"/>
    </row>
    <row r="11" s="47" customFormat="1" ht="17.25" customHeight="1" spans="1:4">
      <c r="A11" s="51" t="s">
        <v>1249</v>
      </c>
      <c r="B11" s="52">
        <v>210</v>
      </c>
      <c r="C11" s="51" t="s">
        <v>1249</v>
      </c>
      <c r="D11" s="52">
        <v>1393</v>
      </c>
    </row>
    <row r="12" s="47" customFormat="1" ht="17.25" customHeight="1" spans="1:4">
      <c r="A12" s="51" t="s">
        <v>1250</v>
      </c>
      <c r="B12" s="52"/>
      <c r="C12" s="51" t="s">
        <v>1250</v>
      </c>
      <c r="D12" s="52"/>
    </row>
    <row r="13" s="47" customFormat="1" ht="17.25" customHeight="1" spans="1:4">
      <c r="A13" s="51" t="s">
        <v>1251</v>
      </c>
      <c r="B13" s="52"/>
      <c r="C13" s="51" t="s">
        <v>1251</v>
      </c>
      <c r="D13" s="52"/>
    </row>
    <row r="14" s="47" customFormat="1" ht="17.25" customHeight="1" spans="1:4">
      <c r="A14" s="51" t="s">
        <v>1252</v>
      </c>
      <c r="B14" s="52"/>
      <c r="C14" s="51" t="s">
        <v>1252</v>
      </c>
      <c r="D14" s="52"/>
    </row>
    <row r="15" s="47" customFormat="1" ht="17.25" customHeight="1" spans="1:4">
      <c r="A15" s="51" t="s">
        <v>1255</v>
      </c>
      <c r="B15" s="52"/>
      <c r="C15" s="51" t="s">
        <v>1255</v>
      </c>
      <c r="D15" s="52"/>
    </row>
    <row r="16" s="47" customFormat="1" ht="17.25" customHeight="1" spans="1:4">
      <c r="A16" s="51" t="s">
        <v>1689</v>
      </c>
      <c r="B16" s="52">
        <v>6141</v>
      </c>
      <c r="C16" s="51" t="s">
        <v>1690</v>
      </c>
      <c r="D16" s="52">
        <v>5183</v>
      </c>
    </row>
    <row r="17" s="47" customFormat="1" ht="17.25" customHeight="1" spans="1:4">
      <c r="A17" s="51" t="s">
        <v>1259</v>
      </c>
      <c r="B17" s="52">
        <v>480</v>
      </c>
      <c r="C17" s="51" t="s">
        <v>232</v>
      </c>
      <c r="D17" s="52">
        <v>353</v>
      </c>
    </row>
    <row r="18" s="47" customFormat="1" ht="17.25" customHeight="1" spans="1:4">
      <c r="A18" s="51" t="s">
        <v>1691</v>
      </c>
      <c r="B18" s="52">
        <f>SUM(B19:B21)</f>
        <v>0</v>
      </c>
      <c r="C18" s="51" t="s">
        <v>1692</v>
      </c>
      <c r="D18" s="52">
        <f>SUM(D19:D21)</f>
        <v>0</v>
      </c>
    </row>
    <row r="19" s="47" customFormat="1" ht="17.25" customHeight="1" spans="1:4">
      <c r="A19" s="51" t="s">
        <v>1693</v>
      </c>
      <c r="B19" s="52"/>
      <c r="C19" s="51" t="s">
        <v>1694</v>
      </c>
      <c r="D19" s="52"/>
    </row>
    <row r="20" s="47" customFormat="1" ht="17.25" customHeight="1" spans="1:4">
      <c r="A20" s="51" t="s">
        <v>1695</v>
      </c>
      <c r="B20" s="52"/>
      <c r="C20" s="51" t="s">
        <v>1696</v>
      </c>
      <c r="D20" s="52"/>
    </row>
    <row r="21" s="47" customFormat="1" ht="17.25" customHeight="1" spans="1:4">
      <c r="A21" s="51" t="s">
        <v>1697</v>
      </c>
      <c r="B21" s="52"/>
      <c r="C21" s="51" t="s">
        <v>1698</v>
      </c>
      <c r="D21" s="52"/>
    </row>
    <row r="22" s="47" customFormat="1" ht="17.25" customHeight="1" spans="1:4">
      <c r="A22" s="51" t="s">
        <v>1699</v>
      </c>
      <c r="B22" s="52"/>
      <c r="C22" s="51"/>
      <c r="D22" s="52"/>
    </row>
    <row r="23" s="47" customFormat="1" ht="17.25" customHeight="1" spans="1:4">
      <c r="A23" s="51" t="s">
        <v>1700</v>
      </c>
      <c r="B23" s="52">
        <v>2294</v>
      </c>
      <c r="C23" s="51"/>
      <c r="D23" s="52"/>
    </row>
    <row r="24" s="47" customFormat="1" ht="17.25" customHeight="1" spans="1:4">
      <c r="A24" s="51" t="s">
        <v>1701</v>
      </c>
      <c r="B24" s="52">
        <f>B26</f>
        <v>44481</v>
      </c>
      <c r="C24" s="51" t="s">
        <v>1702</v>
      </c>
      <c r="D24" s="52">
        <v>2230</v>
      </c>
    </row>
    <row r="25" s="47" customFormat="1" ht="14.25" spans="1:4">
      <c r="A25" s="51" t="s">
        <v>1703</v>
      </c>
      <c r="B25" s="53"/>
      <c r="C25" s="51"/>
      <c r="D25" s="52"/>
    </row>
    <row r="26" s="47" customFormat="1" ht="14.25" spans="1:4">
      <c r="A26" s="51" t="s">
        <v>1704</v>
      </c>
      <c r="B26" s="52">
        <f>SUM(B27:B32)</f>
        <v>44481</v>
      </c>
      <c r="C26" s="51"/>
      <c r="D26" s="52"/>
    </row>
    <row r="27" s="47" customFormat="1" ht="24" spans="1:4">
      <c r="A27" s="51" t="s">
        <v>1705</v>
      </c>
      <c r="B27" s="52"/>
      <c r="C27" s="51"/>
      <c r="D27" s="52"/>
    </row>
    <row r="28" s="47" customFormat="1" ht="24" spans="1:4">
      <c r="A28" s="51" t="s">
        <v>1706</v>
      </c>
      <c r="B28" s="52"/>
      <c r="C28" s="51"/>
      <c r="D28" s="52"/>
    </row>
    <row r="29" s="47" customFormat="1" ht="14.25" spans="1:4">
      <c r="A29" s="51" t="s">
        <v>1707</v>
      </c>
      <c r="B29" s="52">
        <v>38481</v>
      </c>
      <c r="C29" s="51"/>
      <c r="D29" s="52"/>
    </row>
    <row r="30" s="47" customFormat="1" ht="24" spans="1:4">
      <c r="A30" s="51" t="s">
        <v>1708</v>
      </c>
      <c r="B30" s="52"/>
      <c r="C30" s="51"/>
      <c r="D30" s="52"/>
    </row>
    <row r="31" s="47" customFormat="1" ht="24" spans="1:4">
      <c r="A31" s="51" t="s">
        <v>1709</v>
      </c>
      <c r="B31" s="52"/>
      <c r="C31" s="51"/>
      <c r="D31" s="52"/>
    </row>
    <row r="32" s="47" customFormat="1" ht="14.25" spans="1:4">
      <c r="A32" s="51" t="s">
        <v>1710</v>
      </c>
      <c r="B32" s="52">
        <v>6000</v>
      </c>
      <c r="C32" s="51"/>
      <c r="D32" s="53"/>
    </row>
    <row r="33" s="47" customFormat="1" ht="14.25" spans="1:4">
      <c r="A33" s="51" t="s">
        <v>1276</v>
      </c>
      <c r="B33" s="54">
        <f>B36</f>
        <v>0</v>
      </c>
      <c r="C33" s="51" t="s">
        <v>1277</v>
      </c>
      <c r="D33" s="52">
        <f>D34</f>
        <v>35000</v>
      </c>
    </row>
    <row r="34" s="47" customFormat="1" ht="14.25" spans="1:4">
      <c r="A34" s="51" t="s">
        <v>1711</v>
      </c>
      <c r="B34" s="51"/>
      <c r="C34" s="51" t="s">
        <v>1712</v>
      </c>
      <c r="D34" s="52">
        <v>35000</v>
      </c>
    </row>
    <row r="35" s="47" customFormat="1" ht="14.25" spans="1:4">
      <c r="A35" s="51" t="s">
        <v>1713</v>
      </c>
      <c r="B35" s="51"/>
      <c r="C35" s="51" t="s">
        <v>1714</v>
      </c>
      <c r="D35" s="53"/>
    </row>
    <row r="36" s="47" customFormat="1" ht="14.25" spans="1:4">
      <c r="A36" s="51" t="s">
        <v>1278</v>
      </c>
      <c r="B36" s="54">
        <f>B37</f>
        <v>0</v>
      </c>
      <c r="C36" s="51" t="s">
        <v>1715</v>
      </c>
      <c r="D36" s="53"/>
    </row>
    <row r="37" s="47" customFormat="1" ht="14.25" spans="1:4">
      <c r="A37" s="55" t="s">
        <v>1716</v>
      </c>
      <c r="B37" s="52"/>
      <c r="C37" s="56" t="s">
        <v>1290</v>
      </c>
      <c r="D37" s="52">
        <v>14840</v>
      </c>
    </row>
    <row r="38" s="47" customFormat="1" ht="14.25" spans="1:4">
      <c r="A38" s="51" t="s">
        <v>1289</v>
      </c>
      <c r="B38" s="57">
        <f>B39</f>
        <v>58900</v>
      </c>
      <c r="C38" s="51"/>
      <c r="D38" s="52"/>
    </row>
    <row r="39" s="47" customFormat="1" ht="14.25" spans="1:4">
      <c r="A39" s="51" t="s">
        <v>1717</v>
      </c>
      <c r="B39" s="52">
        <v>58900</v>
      </c>
      <c r="C39" s="51"/>
      <c r="D39" s="52"/>
    </row>
    <row r="40" s="47" customFormat="1" ht="14.25" spans="1:4">
      <c r="A40" s="51" t="s">
        <v>1718</v>
      </c>
      <c r="B40" s="52"/>
      <c r="C40" s="51" t="s">
        <v>1719</v>
      </c>
      <c r="D40" s="52"/>
    </row>
    <row r="41" s="47" customFormat="1" ht="14.25" spans="1:4">
      <c r="A41" s="51" t="s">
        <v>1720</v>
      </c>
      <c r="B41" s="52"/>
      <c r="C41" s="51" t="s">
        <v>1721</v>
      </c>
      <c r="D41" s="52"/>
    </row>
    <row r="42" s="47" customFormat="1" ht="14.25" spans="1:4">
      <c r="A42" s="51" t="s">
        <v>1722</v>
      </c>
      <c r="B42" s="52">
        <f>B43</f>
        <v>0</v>
      </c>
      <c r="C42" s="51" t="s">
        <v>1723</v>
      </c>
      <c r="D42" s="52">
        <f>D43</f>
        <v>0</v>
      </c>
    </row>
    <row r="43" s="47" customFormat="1" ht="14.25" spans="1:4">
      <c r="A43" s="51" t="s">
        <v>1724</v>
      </c>
      <c r="B43" s="52"/>
      <c r="C43" s="51" t="s">
        <v>1725</v>
      </c>
      <c r="D43" s="52"/>
    </row>
    <row r="44" s="47" customFormat="1" ht="14.25" spans="1:4">
      <c r="A44" s="51"/>
      <c r="B44" s="52"/>
      <c r="C44" s="51" t="s">
        <v>1726</v>
      </c>
      <c r="D44" s="52">
        <f>'[1]L10'!AA6</f>
        <v>0</v>
      </c>
    </row>
    <row r="45" s="47" customFormat="1" ht="14.25" spans="1:4">
      <c r="A45" s="51"/>
      <c r="B45" s="52"/>
      <c r="C45" s="51" t="s">
        <v>1727</v>
      </c>
      <c r="D45" s="52">
        <f>B46-D4-D5-D18-D24-D33-D37-D40-D41-D42-D44</f>
        <v>6900</v>
      </c>
    </row>
    <row r="46" s="47" customFormat="1" ht="17.25" customHeight="1" spans="1:4">
      <c r="A46" s="13" t="s">
        <v>1728</v>
      </c>
      <c r="B46" s="52">
        <f>SUM(B4,B5,B18,B22:B24,B33,B38,B40:B42)</f>
        <v>169894</v>
      </c>
      <c r="C46" s="13" t="s">
        <v>1729</v>
      </c>
      <c r="D46" s="52">
        <f>SUM(D4,D5,D18,D24,D33,D37,D40:D42,D44:D45)</f>
        <v>169894</v>
      </c>
    </row>
  </sheetData>
  <mergeCells count="2">
    <mergeCell ref="A1:D1"/>
    <mergeCell ref="A2:D2"/>
  </mergeCells>
  <dataValidations count="1">
    <dataValidation type="decimal" operator="between" allowBlank="1" showInputMessage="1" showErrorMessage="1" sqref="D24 D37 B46 B4:B24 B26:B33 B36:B43 D4:D21 D33:D34 D40:D46">
      <formula1>-99999999999999</formula1>
      <formula2>99999999999999</formula2>
    </dataValidation>
  </dataValidations>
  <printOptions horizontalCentered="1"/>
  <pageMargins left="0.156944444444444" right="0.118055555555556" top="0.751388888888889" bottom="0.751388888888889" header="0.298611111111111" footer="0.298611111111111"/>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B5" sqref="B5"/>
    </sheetView>
  </sheetViews>
  <sheetFormatPr defaultColWidth="9" defaultRowHeight="13.5" outlineLevelRow="3" outlineLevelCol="2"/>
  <cols>
    <col min="1" max="1" width="13.75" customWidth="1"/>
    <col min="2" max="2" width="33.375" customWidth="1"/>
    <col min="3" max="3" width="36.5" customWidth="1"/>
    <col min="4" max="4" width="9.125" customWidth="1"/>
    <col min="5" max="8" width="9" customWidth="1"/>
  </cols>
  <sheetData>
    <row r="1" ht="45" customHeight="1" spans="1:3">
      <c r="A1" s="42" t="s">
        <v>1362</v>
      </c>
      <c r="B1" s="42"/>
      <c r="C1" s="42"/>
    </row>
    <row r="2" ht="21" customHeight="1" spans="1:3">
      <c r="C2" s="43" t="s">
        <v>42</v>
      </c>
    </row>
    <row r="3" s="15" customFormat="1" ht="40.5" customHeight="1" spans="1:3">
      <c r="A3" s="44" t="s">
        <v>1352</v>
      </c>
      <c r="B3" s="45" t="s">
        <v>1353</v>
      </c>
      <c r="C3" s="45" t="s">
        <v>1354</v>
      </c>
    </row>
    <row r="4" s="15" customFormat="1" ht="54" customHeight="1" spans="1:3">
      <c r="A4" s="44" t="s">
        <v>1355</v>
      </c>
      <c r="B4" s="44">
        <v>879900</v>
      </c>
      <c r="C4" s="44">
        <v>855089</v>
      </c>
    </row>
  </sheetData>
  <mergeCells count="1">
    <mergeCell ref="A1:C1"/>
  </mergeCells>
  <printOptions horizontalCentered="1"/>
  <pageMargins left="0.751388888888889" right="0.751388888888889" top="1" bottom="1" header="0.511805555555556" footer="0.511805555555556"/>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
  <sheetViews>
    <sheetView tabSelected="1" zoomScale="90" zoomScaleNormal="90" workbookViewId="0">
      <selection activeCell="A1" sqref="A1:B1"/>
    </sheetView>
  </sheetViews>
  <sheetFormatPr defaultColWidth="9" defaultRowHeight="61.5" outlineLevelRow="5" outlineLevelCol="4"/>
  <cols>
    <col min="1" max="1" width="35.25" style="35" customWidth="1"/>
    <col min="2" max="2" width="169.625" style="36" customWidth="1"/>
    <col min="3" max="16384" width="9" style="36"/>
  </cols>
  <sheetData>
    <row r="1" s="34" customFormat="1" ht="147" customHeight="1" spans="1:5">
      <c r="A1" s="37" t="s">
        <v>1730</v>
      </c>
      <c r="B1" s="37"/>
      <c r="C1" s="38"/>
    </row>
    <row r="2" ht="51.95" customHeight="1" spans="1:5">
      <c r="A2" s="39">
        <v>1</v>
      </c>
      <c r="B2" s="40" t="s">
        <v>1731</v>
      </c>
      <c r="C2" s="40"/>
      <c r="D2" s="41"/>
      <c r="E2" s="41"/>
    </row>
    <row r="3" ht="51.95" customHeight="1" spans="1:5">
      <c r="A3" s="39">
        <v>2</v>
      </c>
      <c r="B3" s="40" t="s">
        <v>1732</v>
      </c>
      <c r="C3" s="40"/>
      <c r="D3" s="41"/>
      <c r="E3" s="41"/>
    </row>
    <row r="4" ht="51.95" customHeight="1" spans="1:5">
      <c r="A4" s="39">
        <v>3</v>
      </c>
      <c r="B4" s="40" t="s">
        <v>1733</v>
      </c>
      <c r="C4" s="40"/>
      <c r="D4" s="41"/>
      <c r="E4" s="41"/>
    </row>
    <row r="5" ht="51.95" customHeight="1" spans="1:5">
      <c r="A5" s="39">
        <v>4</v>
      </c>
      <c r="B5" s="40" t="s">
        <v>1734</v>
      </c>
      <c r="C5" s="40"/>
      <c r="D5" s="41"/>
      <c r="E5" s="41"/>
    </row>
    <row r="6" ht="147" customHeight="1"/>
  </sheetData>
  <mergeCells count="9">
    <mergeCell ref="A1:B1"/>
    <mergeCell ref="B2:C2"/>
    <mergeCell ref="D2:E2"/>
    <mergeCell ref="B3:C3"/>
    <mergeCell ref="D3:E3"/>
    <mergeCell ref="B4:C4"/>
    <mergeCell ref="D4:E4"/>
    <mergeCell ref="B5:C5"/>
    <mergeCell ref="D5:E5"/>
  </mergeCells>
  <pageMargins left="0.751388888888889" right="0.751388888888889" top="1.96805555555556" bottom="1" header="0.511805555555556" footer="0.511805555555556"/>
  <pageSetup paperSize="9" scale="57"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4"/>
  <sheetViews>
    <sheetView workbookViewId="0">
      <selection activeCell="B19" sqref="B19:C35"/>
    </sheetView>
  </sheetViews>
  <sheetFormatPr defaultColWidth="9" defaultRowHeight="13.5" outlineLevelCol="2"/>
  <cols>
    <col min="1" max="1" width="9.25" style="20" customWidth="1"/>
    <col min="2" max="2" width="47.125" style="20" customWidth="1"/>
    <col min="3" max="3" width="11.25" style="20" customWidth="1"/>
    <col min="4" max="16384" width="9" style="20"/>
  </cols>
  <sheetData>
    <row r="1" ht="33.95" customHeight="1" spans="1:3">
      <c r="A1" s="26" t="s">
        <v>1735</v>
      </c>
      <c r="B1" s="26"/>
      <c r="C1" s="26"/>
    </row>
    <row r="2" spans="1:3">
      <c r="A2" s="18" t="s">
        <v>42</v>
      </c>
      <c r="B2" s="18"/>
    </row>
    <row r="3" s="19" customFormat="1" spans="1:3">
      <c r="A3" s="12" t="s">
        <v>69</v>
      </c>
      <c r="B3" s="12" t="s">
        <v>13</v>
      </c>
      <c r="C3" s="12" t="s">
        <v>71</v>
      </c>
    </row>
    <row r="4" spans="1:3">
      <c r="A4" s="12"/>
      <c r="B4" s="12" t="s">
        <v>1736</v>
      </c>
      <c r="C4" s="7">
        <f>C5</f>
        <v>5554</v>
      </c>
    </row>
    <row r="5" spans="1:3">
      <c r="A5" s="22">
        <v>103</v>
      </c>
      <c r="B5" s="14" t="s">
        <v>1737</v>
      </c>
      <c r="C5" s="7">
        <f>C6</f>
        <v>5554</v>
      </c>
    </row>
    <row r="6" spans="1:3">
      <c r="A6" s="22">
        <v>10306</v>
      </c>
      <c r="B6" s="14" t="s">
        <v>1738</v>
      </c>
      <c r="C6" s="7">
        <f>C7+C39+C44+C50+C54</f>
        <v>5554</v>
      </c>
    </row>
    <row r="7" spans="1:3">
      <c r="A7" s="22">
        <v>1030601</v>
      </c>
      <c r="B7" s="14" t="s">
        <v>1739</v>
      </c>
      <c r="C7" s="7">
        <f>SUM(C8:C38)</f>
        <v>0</v>
      </c>
    </row>
    <row r="8" spans="1:3">
      <c r="A8" s="22">
        <v>103060103</v>
      </c>
      <c r="B8" s="6" t="s">
        <v>1740</v>
      </c>
      <c r="C8" s="8"/>
    </row>
    <row r="9" spans="1:3">
      <c r="A9" s="22">
        <v>103060104</v>
      </c>
      <c r="B9" s="6" t="s">
        <v>1741</v>
      </c>
      <c r="C9" s="7"/>
    </row>
    <row r="10" spans="1:3">
      <c r="A10" s="22">
        <v>103060105</v>
      </c>
      <c r="B10" s="6" t="s">
        <v>1742</v>
      </c>
      <c r="C10" s="10"/>
    </row>
    <row r="11" spans="1:3">
      <c r="A11" s="22">
        <v>103060106</v>
      </c>
      <c r="B11" s="6" t="s">
        <v>1743</v>
      </c>
      <c r="C11" s="7"/>
    </row>
    <row r="12" spans="1:3">
      <c r="A12" s="22">
        <v>103060107</v>
      </c>
      <c r="B12" s="6" t="s">
        <v>1744</v>
      </c>
      <c r="C12" s="7"/>
    </row>
    <row r="13" spans="1:3">
      <c r="A13" s="22">
        <v>103060108</v>
      </c>
      <c r="B13" s="6" t="s">
        <v>1745</v>
      </c>
      <c r="C13" s="7"/>
    </row>
    <row r="14" spans="1:3">
      <c r="A14" s="22">
        <v>103060109</v>
      </c>
      <c r="B14" s="6" t="s">
        <v>1746</v>
      </c>
      <c r="C14" s="7"/>
    </row>
    <row r="15" spans="1:3">
      <c r="A15" s="22">
        <v>103060112</v>
      </c>
      <c r="B15" s="6" t="s">
        <v>1747</v>
      </c>
      <c r="C15" s="7"/>
    </row>
    <row r="16" spans="1:3">
      <c r="A16" s="22">
        <v>103060113</v>
      </c>
      <c r="B16" s="6" t="s">
        <v>1748</v>
      </c>
      <c r="C16" s="7"/>
    </row>
    <row r="17" spans="1:3">
      <c r="A17" s="22">
        <v>103060114</v>
      </c>
      <c r="B17" s="6" t="s">
        <v>1749</v>
      </c>
      <c r="C17" s="7"/>
    </row>
    <row r="18" spans="1:3">
      <c r="A18" s="22">
        <v>103060115</v>
      </c>
      <c r="B18" s="6" t="s">
        <v>1750</v>
      </c>
      <c r="C18" s="7"/>
    </row>
    <row r="19" spans="1:3">
      <c r="A19" s="22">
        <v>103060116</v>
      </c>
      <c r="B19" s="28" t="s">
        <v>1751</v>
      </c>
      <c r="C19" s="29"/>
    </row>
    <row r="20" spans="1:3">
      <c r="A20" s="22">
        <v>103060117</v>
      </c>
      <c r="B20" s="30" t="s">
        <v>1752</v>
      </c>
      <c r="C20" s="31"/>
    </row>
    <row r="21" spans="1:3">
      <c r="A21" s="22">
        <v>103060118</v>
      </c>
      <c r="B21" s="30" t="s">
        <v>1753</v>
      </c>
      <c r="C21" s="31"/>
    </row>
    <row r="22" spans="1:3">
      <c r="A22" s="22">
        <v>103060119</v>
      </c>
      <c r="B22" s="30" t="s">
        <v>1754</v>
      </c>
      <c r="C22" s="31"/>
    </row>
    <row r="23" spans="1:3">
      <c r="A23" s="22">
        <v>103060120</v>
      </c>
      <c r="B23" s="30" t="s">
        <v>1755</v>
      </c>
      <c r="C23" s="31"/>
    </row>
    <row r="24" spans="1:3">
      <c r="A24" s="22">
        <v>103060121</v>
      </c>
      <c r="B24" s="30" t="s">
        <v>1756</v>
      </c>
      <c r="C24" s="31"/>
    </row>
    <row r="25" spans="1:3">
      <c r="A25" s="22">
        <v>103060122</v>
      </c>
      <c r="B25" s="30" t="s">
        <v>1757</v>
      </c>
      <c r="C25" s="31"/>
    </row>
    <row r="26" spans="1:3">
      <c r="A26" s="22">
        <v>103060123</v>
      </c>
      <c r="B26" s="30" t="s">
        <v>1758</v>
      </c>
      <c r="C26" s="31"/>
    </row>
    <row r="27" spans="1:3">
      <c r="A27" s="22">
        <v>103060124</v>
      </c>
      <c r="B27" s="30" t="s">
        <v>1759</v>
      </c>
      <c r="C27" s="31"/>
    </row>
    <row r="28" spans="1:3">
      <c r="A28" s="22">
        <v>103060125</v>
      </c>
      <c r="B28" s="30" t="s">
        <v>1760</v>
      </c>
      <c r="C28" s="31"/>
    </row>
    <row r="29" spans="1:3">
      <c r="A29" s="22">
        <v>103060126</v>
      </c>
      <c r="B29" s="30" t="s">
        <v>1761</v>
      </c>
      <c r="C29" s="31"/>
    </row>
    <row r="30" spans="1:3">
      <c r="A30" s="22">
        <v>103060127</v>
      </c>
      <c r="B30" s="30" t="s">
        <v>1762</v>
      </c>
      <c r="C30" s="31"/>
    </row>
    <row r="31" spans="1:3">
      <c r="A31" s="22">
        <v>103060128</v>
      </c>
      <c r="B31" s="30" t="s">
        <v>1763</v>
      </c>
      <c r="C31" s="31"/>
    </row>
    <row r="32" spans="1:3">
      <c r="A32" s="22">
        <v>103060129</v>
      </c>
      <c r="B32" s="30" t="s">
        <v>1764</v>
      </c>
      <c r="C32" s="31"/>
    </row>
    <row r="33" spans="1:3">
      <c r="A33" s="22">
        <v>103060130</v>
      </c>
      <c r="B33" s="30" t="s">
        <v>1765</v>
      </c>
      <c r="C33" s="31"/>
    </row>
    <row r="34" spans="1:3">
      <c r="A34" s="22">
        <v>103060131</v>
      </c>
      <c r="B34" s="30" t="s">
        <v>1766</v>
      </c>
      <c r="C34" s="31"/>
    </row>
    <row r="35" spans="1:3">
      <c r="A35" s="22">
        <v>103060132</v>
      </c>
      <c r="B35" s="32" t="s">
        <v>1767</v>
      </c>
      <c r="C35" s="33"/>
    </row>
    <row r="36" spans="1:3">
      <c r="A36" s="22">
        <v>103060133</v>
      </c>
      <c r="B36" s="6" t="s">
        <v>1768</v>
      </c>
      <c r="C36" s="7"/>
    </row>
    <row r="37" spans="1:3">
      <c r="A37" s="22">
        <v>103060134</v>
      </c>
      <c r="B37" s="6" t="s">
        <v>1769</v>
      </c>
      <c r="C37" s="7"/>
    </row>
    <row r="38" spans="1:3">
      <c r="A38" s="22">
        <v>103060198</v>
      </c>
      <c r="B38" s="6" t="s">
        <v>1770</v>
      </c>
      <c r="C38" s="7"/>
    </row>
    <row r="39" spans="1:3">
      <c r="A39" s="22">
        <v>1030602</v>
      </c>
      <c r="B39" s="14" t="s">
        <v>1771</v>
      </c>
      <c r="C39" s="7">
        <f>SUM(C40:C43)</f>
        <v>0</v>
      </c>
    </row>
    <row r="40" spans="1:3">
      <c r="A40" s="22">
        <v>103060202</v>
      </c>
      <c r="B40" s="6" t="s">
        <v>1772</v>
      </c>
      <c r="C40" s="7"/>
    </row>
    <row r="41" spans="1:3">
      <c r="A41" s="22">
        <v>103060203</v>
      </c>
      <c r="B41" s="6" t="s">
        <v>1773</v>
      </c>
      <c r="C41" s="7"/>
    </row>
    <row r="42" spans="1:3">
      <c r="A42" s="22">
        <v>103060204</v>
      </c>
      <c r="B42" s="6" t="s">
        <v>1774</v>
      </c>
      <c r="C42" s="7"/>
    </row>
    <row r="43" spans="1:3">
      <c r="A43" s="22">
        <v>103060298</v>
      </c>
      <c r="B43" s="6" t="s">
        <v>1775</v>
      </c>
      <c r="C43" s="7"/>
    </row>
    <row r="44" spans="1:3">
      <c r="A44" s="22">
        <v>1030603</v>
      </c>
      <c r="B44" s="14" t="s">
        <v>1776</v>
      </c>
      <c r="C44" s="7">
        <f>SUM(C45:C49)</f>
        <v>0</v>
      </c>
    </row>
    <row r="45" spans="1:3">
      <c r="A45" s="22">
        <v>103060301</v>
      </c>
      <c r="B45" s="6" t="s">
        <v>1777</v>
      </c>
      <c r="C45" s="7"/>
    </row>
    <row r="46" spans="1:3">
      <c r="A46" s="22">
        <v>103060304</v>
      </c>
      <c r="B46" s="6" t="s">
        <v>1778</v>
      </c>
      <c r="C46" s="7"/>
    </row>
    <row r="47" spans="1:3">
      <c r="A47" s="22">
        <v>103060305</v>
      </c>
      <c r="B47" s="6" t="s">
        <v>1779</v>
      </c>
      <c r="C47" s="7"/>
    </row>
    <row r="48" spans="1:3">
      <c r="A48" s="22">
        <v>103060307</v>
      </c>
      <c r="B48" s="6" t="s">
        <v>1780</v>
      </c>
      <c r="C48" s="7"/>
    </row>
    <row r="49" spans="1:3">
      <c r="A49" s="22">
        <v>103060398</v>
      </c>
      <c r="B49" s="6" t="s">
        <v>1781</v>
      </c>
      <c r="C49" s="7"/>
    </row>
    <row r="50" spans="1:3">
      <c r="A50" s="22">
        <v>1030604</v>
      </c>
      <c r="B50" s="14" t="s">
        <v>1782</v>
      </c>
      <c r="C50" s="7">
        <f>SUM(C51:C53)</f>
        <v>0</v>
      </c>
    </row>
    <row r="51" spans="1:3">
      <c r="A51" s="22">
        <v>103060401</v>
      </c>
      <c r="B51" s="6" t="s">
        <v>1783</v>
      </c>
      <c r="C51" s="7"/>
    </row>
    <row r="52" spans="1:3">
      <c r="A52" s="22">
        <v>103060402</v>
      </c>
      <c r="B52" s="6" t="s">
        <v>1784</v>
      </c>
      <c r="C52" s="7"/>
    </row>
    <row r="53" spans="1:3">
      <c r="A53" s="22">
        <v>103060498</v>
      </c>
      <c r="B53" s="6" t="s">
        <v>1785</v>
      </c>
      <c r="C53" s="7"/>
    </row>
    <row r="54" spans="1:3">
      <c r="A54" s="22">
        <v>1030698</v>
      </c>
      <c r="B54" s="14" t="s">
        <v>1786</v>
      </c>
      <c r="C54" s="7">
        <v>5554</v>
      </c>
    </row>
  </sheetData>
  <mergeCells count="2">
    <mergeCell ref="A1:C1"/>
    <mergeCell ref="A2:B2"/>
  </mergeCells>
  <dataValidations count="1">
    <dataValidation type="decimal" operator="between" allowBlank="1" showInputMessage="1" showErrorMessage="1" sqref="C4:C54">
      <formula1>-99999999999999</formula1>
      <formula2>99999999999999</formula2>
    </dataValidation>
  </dataValidations>
  <printOptions horizontalCentered="1"/>
  <pageMargins left="0.751388888888889" right="0.751388888888889" top="0.802777777777778" bottom="0.409027777777778" header="0.511805555555556" footer="0.511805555555556"/>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B5" sqref="B5"/>
    </sheetView>
  </sheetViews>
  <sheetFormatPr defaultColWidth="9" defaultRowHeight="13.5"/>
  <cols>
    <col min="1" max="1" width="14.625" style="15" customWidth="1"/>
    <col min="2" max="2" width="134.5" customWidth="1"/>
  </cols>
  <sheetData>
    <row r="1" ht="147" customHeight="1" spans="1:9">
      <c r="A1" s="85" t="s">
        <v>2</v>
      </c>
      <c r="B1" s="85"/>
    </row>
    <row r="2" ht="51.95" customHeight="1" spans="1:9">
      <c r="A2" s="16">
        <v>1</v>
      </c>
      <c r="B2" s="86" t="s">
        <v>3</v>
      </c>
    </row>
    <row r="3" ht="51.95" customHeight="1" spans="1:9">
      <c r="A3" s="16">
        <v>2</v>
      </c>
      <c r="B3" s="86" t="s">
        <v>4</v>
      </c>
      <c r="C3" s="86"/>
      <c r="D3" s="86"/>
      <c r="E3" s="86"/>
      <c r="F3" s="86"/>
      <c r="G3" s="86"/>
      <c r="H3" s="86"/>
      <c r="I3" s="86"/>
    </row>
    <row r="4" ht="51.95" customHeight="1" spans="1:9">
      <c r="A4" s="16">
        <v>3</v>
      </c>
      <c r="B4" s="86" t="s">
        <v>5</v>
      </c>
      <c r="C4" s="86"/>
      <c r="D4" s="86"/>
      <c r="E4" s="86"/>
      <c r="F4" s="86"/>
      <c r="G4" s="86"/>
      <c r="H4" s="86"/>
      <c r="I4" s="86"/>
    </row>
    <row r="5" ht="51.95" customHeight="1" spans="1:9">
      <c r="A5" s="16">
        <v>4</v>
      </c>
      <c r="B5" s="86" t="s">
        <v>6</v>
      </c>
      <c r="C5" s="86"/>
      <c r="D5" s="86"/>
      <c r="E5" s="86"/>
      <c r="F5" s="86"/>
      <c r="G5" s="86"/>
      <c r="H5" s="86"/>
      <c r="I5" s="86"/>
    </row>
    <row r="6" ht="51.95" customHeight="1" spans="1:9">
      <c r="A6" s="16">
        <v>5</v>
      </c>
      <c r="B6" s="86" t="s">
        <v>7</v>
      </c>
      <c r="C6" s="86"/>
      <c r="D6" s="86"/>
      <c r="E6" s="86"/>
      <c r="F6" s="86"/>
      <c r="G6" s="86"/>
      <c r="H6" s="86"/>
      <c r="I6" s="86"/>
    </row>
    <row r="7" customFormat="1" ht="51.95" customHeight="1" spans="1:9">
      <c r="A7" s="16">
        <v>6</v>
      </c>
      <c r="B7" s="86" t="s">
        <v>8</v>
      </c>
      <c r="C7" s="86"/>
      <c r="D7" s="86"/>
      <c r="E7" s="86"/>
      <c r="F7" s="86"/>
      <c r="G7" s="86"/>
      <c r="H7" s="86"/>
      <c r="I7" s="86"/>
    </row>
    <row r="8" ht="51.95" customHeight="1" spans="1:9">
      <c r="A8" s="16">
        <v>7</v>
      </c>
      <c r="B8" s="86" t="s">
        <v>9</v>
      </c>
      <c r="C8" s="86"/>
      <c r="D8" s="86"/>
      <c r="E8" s="86"/>
      <c r="F8" s="86"/>
      <c r="G8" s="86"/>
      <c r="H8" s="86"/>
      <c r="I8" s="86"/>
    </row>
    <row r="9" ht="51.95" customHeight="1" spans="1:9">
      <c r="A9" s="16">
        <v>8</v>
      </c>
      <c r="B9" s="86" t="s">
        <v>10</v>
      </c>
      <c r="C9" s="86"/>
      <c r="D9" s="86"/>
      <c r="E9" s="86"/>
      <c r="F9" s="86"/>
      <c r="G9" s="86"/>
      <c r="H9" s="86"/>
      <c r="I9" s="86"/>
    </row>
    <row r="10" ht="51.95" customHeight="1" spans="1:9">
      <c r="A10" s="16"/>
    </row>
  </sheetData>
  <mergeCells count="1">
    <mergeCell ref="A1:B1"/>
  </mergeCells>
  <pageMargins left="0.748031496062992" right="0.748031496062992" top="0.984251968503937" bottom="0.984251968503937" header="0.511811023622047" footer="0.511811023622047"/>
  <pageSetup paperSize="9" scale="7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workbookViewId="0">
      <selection activeCell="A1" sqref="A1:C1"/>
    </sheetView>
  </sheetViews>
  <sheetFormatPr defaultColWidth="9" defaultRowHeight="13.5" outlineLevelCol="2"/>
  <cols>
    <col min="1" max="1" width="12.25" style="20" customWidth="1"/>
    <col min="2" max="2" width="44" style="20" customWidth="1"/>
    <col min="3" max="3" width="18" style="20" customWidth="1"/>
    <col min="4" max="16384" width="9" style="20"/>
  </cols>
  <sheetData>
    <row r="1" ht="33.95" customHeight="1" spans="1:3">
      <c r="A1" s="26" t="s">
        <v>1787</v>
      </c>
      <c r="B1" s="26"/>
      <c r="C1" s="26"/>
    </row>
    <row r="2" spans="1:3">
      <c r="A2" s="18" t="s">
        <v>42</v>
      </c>
      <c r="B2" s="18"/>
      <c r="C2" s="18"/>
    </row>
    <row r="3" s="19" customFormat="1" spans="1:3">
      <c r="A3" s="12" t="s">
        <v>69</v>
      </c>
      <c r="B3" s="12" t="s">
        <v>13</v>
      </c>
      <c r="C3" s="12" t="s">
        <v>71</v>
      </c>
    </row>
    <row r="4" spans="1:3">
      <c r="A4" s="22"/>
      <c r="B4" s="12" t="s">
        <v>1788</v>
      </c>
      <c r="C4" s="7">
        <f>C5+C8</f>
        <v>2497</v>
      </c>
    </row>
    <row r="5" spans="1:3">
      <c r="A5" s="22">
        <v>208</v>
      </c>
      <c r="B5" s="14" t="s">
        <v>447</v>
      </c>
      <c r="C5" s="7">
        <f>C6</f>
        <v>0</v>
      </c>
    </row>
    <row r="6" spans="1:3">
      <c r="A6" s="22">
        <v>20804</v>
      </c>
      <c r="B6" s="14" t="s">
        <v>467</v>
      </c>
      <c r="C6" s="7">
        <f>C7</f>
        <v>0</v>
      </c>
    </row>
    <row r="7" spans="1:3">
      <c r="A7" s="22">
        <v>2080451</v>
      </c>
      <c r="B7" s="6" t="s">
        <v>1789</v>
      </c>
      <c r="C7" s="7"/>
    </row>
    <row r="8" spans="1:3">
      <c r="A8" s="22">
        <v>223</v>
      </c>
      <c r="B8" s="14" t="s">
        <v>1788</v>
      </c>
      <c r="C8" s="7">
        <f>C9+C20+C29+C31</f>
        <v>2497</v>
      </c>
    </row>
    <row r="9" s="19" customFormat="1" spans="1:3">
      <c r="A9" s="23">
        <v>22301</v>
      </c>
      <c r="B9" s="14" t="s">
        <v>1790</v>
      </c>
      <c r="C9" s="7">
        <f>SUM(C10:C19)</f>
        <v>49</v>
      </c>
    </row>
    <row r="10" spans="1:3">
      <c r="A10" s="22">
        <v>2230101</v>
      </c>
      <c r="B10" s="6" t="s">
        <v>1791</v>
      </c>
      <c r="C10" s="7"/>
    </row>
    <row r="11" spans="1:3">
      <c r="A11" s="22">
        <v>2230102</v>
      </c>
      <c r="B11" s="6" t="s">
        <v>1792</v>
      </c>
      <c r="C11" s="7"/>
    </row>
    <row r="12" spans="1:3">
      <c r="A12" s="22">
        <v>2230103</v>
      </c>
      <c r="B12" s="6" t="s">
        <v>1793</v>
      </c>
      <c r="C12" s="7"/>
    </row>
    <row r="13" spans="1:3">
      <c r="A13" s="22">
        <v>2230104</v>
      </c>
      <c r="B13" s="6" t="s">
        <v>1794</v>
      </c>
      <c r="C13" s="7"/>
    </row>
    <row r="14" spans="1:3">
      <c r="A14" s="22">
        <v>2230105</v>
      </c>
      <c r="B14" s="6" t="s">
        <v>1795</v>
      </c>
      <c r="C14" s="7">
        <v>49</v>
      </c>
    </row>
    <row r="15" spans="1:3">
      <c r="A15" s="22">
        <v>2230106</v>
      </c>
      <c r="B15" s="6" t="s">
        <v>1796</v>
      </c>
      <c r="C15" s="7"/>
    </row>
    <row r="16" spans="1:3">
      <c r="A16" s="22">
        <v>2230107</v>
      </c>
      <c r="B16" s="6" t="s">
        <v>1797</v>
      </c>
      <c r="C16" s="7"/>
    </row>
    <row r="17" spans="1:3">
      <c r="A17" s="22">
        <v>2230108</v>
      </c>
      <c r="B17" s="6" t="s">
        <v>1798</v>
      </c>
      <c r="C17" s="7"/>
    </row>
    <row r="18" spans="1:3">
      <c r="A18" s="22">
        <v>2230109</v>
      </c>
      <c r="B18" s="9" t="s">
        <v>1799</v>
      </c>
      <c r="C18" s="7"/>
    </row>
    <row r="19" spans="1:3">
      <c r="A19" s="22">
        <v>2230199</v>
      </c>
      <c r="B19" s="6" t="s">
        <v>1800</v>
      </c>
      <c r="C19" s="7"/>
    </row>
    <row r="20" spans="1:3">
      <c r="A20" s="22">
        <v>22302</v>
      </c>
      <c r="B20" s="14" t="s">
        <v>1801</v>
      </c>
      <c r="C20" s="7">
        <f>SUM(C21:C28)</f>
        <v>2448</v>
      </c>
    </row>
    <row r="21" spans="1:3">
      <c r="A21" s="22">
        <v>2230201</v>
      </c>
      <c r="B21" s="6" t="s">
        <v>1802</v>
      </c>
      <c r="C21" s="7"/>
    </row>
    <row r="22" spans="1:3">
      <c r="A22" s="24">
        <v>2230202</v>
      </c>
      <c r="B22" s="25" t="s">
        <v>1803</v>
      </c>
      <c r="C22" s="8"/>
    </row>
    <row r="23" spans="1:3">
      <c r="A23" s="22">
        <v>2230203</v>
      </c>
      <c r="B23" s="6" t="s">
        <v>1804</v>
      </c>
      <c r="C23" s="7"/>
    </row>
    <row r="24" spans="1:3">
      <c r="A24" s="22">
        <v>2230204</v>
      </c>
      <c r="B24" s="6" t="s">
        <v>1805</v>
      </c>
      <c r="C24" s="7"/>
    </row>
    <row r="25" spans="1:3">
      <c r="A25" s="22">
        <v>2230205</v>
      </c>
      <c r="B25" s="6" t="s">
        <v>1806</v>
      </c>
      <c r="C25" s="7"/>
    </row>
    <row r="26" spans="1:3">
      <c r="A26" s="22">
        <v>2230206</v>
      </c>
      <c r="B26" s="6" t="s">
        <v>1807</v>
      </c>
      <c r="C26" s="7"/>
    </row>
    <row r="27" spans="1:3">
      <c r="A27" s="22">
        <v>2230208</v>
      </c>
      <c r="B27" s="6" t="s">
        <v>1808</v>
      </c>
      <c r="C27" s="7"/>
    </row>
    <row r="28" spans="1:3">
      <c r="A28" s="22">
        <v>2230299</v>
      </c>
      <c r="B28" s="6" t="s">
        <v>1809</v>
      </c>
      <c r="C28" s="7">
        <v>2448</v>
      </c>
    </row>
    <row r="29" spans="1:3">
      <c r="A29" s="22">
        <v>22303</v>
      </c>
      <c r="B29" s="14" t="s">
        <v>1810</v>
      </c>
      <c r="C29" s="7">
        <f>C30</f>
        <v>0</v>
      </c>
    </row>
    <row r="30" spans="1:3">
      <c r="A30" s="22">
        <v>2230301</v>
      </c>
      <c r="B30" s="6" t="s">
        <v>1811</v>
      </c>
      <c r="C30" s="7"/>
    </row>
    <row r="31" spans="1:3">
      <c r="A31" s="22">
        <v>22399</v>
      </c>
      <c r="B31" s="14" t="s">
        <v>1812</v>
      </c>
      <c r="C31" s="7">
        <f>C32</f>
        <v>0</v>
      </c>
    </row>
    <row r="32" spans="1:3">
      <c r="A32" s="22">
        <v>2239999</v>
      </c>
      <c r="B32" s="6" t="s">
        <v>1813</v>
      </c>
      <c r="C32" s="7"/>
    </row>
  </sheetData>
  <mergeCells count="2">
    <mergeCell ref="A1:C1"/>
    <mergeCell ref="A2:C2"/>
  </mergeCells>
  <dataValidations count="1">
    <dataValidation type="decimal" operator="between" allowBlank="1" showInputMessage="1" showErrorMessage="1" sqref="C4:C32">
      <formula1>-99999999999999</formula1>
      <formula2>99999999999999</formula2>
    </dataValidation>
  </dataValidations>
  <printOptions horizontalCentered="1"/>
  <pageMargins left="0.751388888888889" right="0.751388888888889" top="1" bottom="1" header="0.511805555555556" footer="0.511805555555556"/>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A1" sqref="A1:D1"/>
    </sheetView>
  </sheetViews>
  <sheetFormatPr defaultColWidth="9" defaultRowHeight="13.5" outlineLevelCol="3"/>
  <cols>
    <col min="1" max="1" width="35" style="20" customWidth="1"/>
    <col min="2" max="2" width="25.25" style="19" customWidth="1"/>
    <col min="3" max="3" width="35" style="20" customWidth="1"/>
    <col min="4" max="4" width="25.75" style="19" customWidth="1"/>
    <col min="5" max="16384" width="9" style="20"/>
  </cols>
  <sheetData>
    <row r="1" ht="33" customHeight="1" spans="1:4">
      <c r="A1" s="26" t="s">
        <v>1814</v>
      </c>
      <c r="B1" s="26"/>
      <c r="C1" s="26"/>
      <c r="D1" s="26"/>
    </row>
    <row r="2" spans="1:4">
      <c r="A2" s="18" t="s">
        <v>42</v>
      </c>
      <c r="B2" s="18"/>
      <c r="C2" s="18"/>
      <c r="D2" s="18"/>
    </row>
    <row r="3" s="19" customFormat="1" spans="1:4">
      <c r="A3" s="12" t="s">
        <v>1146</v>
      </c>
      <c r="B3" s="12" t="s">
        <v>71</v>
      </c>
      <c r="C3" s="12" t="s">
        <v>1146</v>
      </c>
      <c r="D3" s="12" t="s">
        <v>71</v>
      </c>
    </row>
    <row r="4" spans="1:4">
      <c r="A4" s="6" t="s">
        <v>1736</v>
      </c>
      <c r="B4" s="7" t="str">
        <f>'[2]L14'!E4</f>
        <v>决算数</v>
      </c>
      <c r="C4" s="6" t="s">
        <v>1788</v>
      </c>
      <c r="D4" s="7" t="str">
        <f>'[2]L14'!J4</f>
        <v>决算数</v>
      </c>
    </row>
    <row r="5" spans="1:4">
      <c r="A5" s="6" t="s">
        <v>1815</v>
      </c>
      <c r="B5" s="27">
        <v>49</v>
      </c>
      <c r="C5" s="6" t="s">
        <v>1816</v>
      </c>
      <c r="D5" s="27"/>
    </row>
    <row r="6" spans="1:4">
      <c r="A6" s="6" t="s">
        <v>1817</v>
      </c>
      <c r="B6" s="27"/>
      <c r="C6" s="6" t="s">
        <v>1818</v>
      </c>
      <c r="D6" s="27"/>
    </row>
    <row r="7" spans="1:4">
      <c r="A7" s="6" t="s">
        <v>1819</v>
      </c>
      <c r="B7" s="7">
        <v>225</v>
      </c>
      <c r="C7" s="6" t="s">
        <v>1820</v>
      </c>
      <c r="D7" s="7">
        <f>SUM(D8:D9)</f>
        <v>0</v>
      </c>
    </row>
    <row r="8" spans="1:4">
      <c r="A8" s="6"/>
      <c r="B8" s="7"/>
      <c r="C8" s="6" t="s">
        <v>1821</v>
      </c>
      <c r="D8" s="7"/>
    </row>
    <row r="9" spans="1:4">
      <c r="A9" s="6"/>
      <c r="B9" s="7"/>
      <c r="C9" s="6" t="s">
        <v>1822</v>
      </c>
      <c r="D9" s="8"/>
    </row>
    <row r="10" spans="1:4">
      <c r="A10" s="6" t="s">
        <v>1823</v>
      </c>
      <c r="B10" s="27"/>
      <c r="C10" s="6" t="s">
        <v>1824</v>
      </c>
      <c r="D10" s="27"/>
    </row>
    <row r="11" s="19" customFormat="1" spans="1:4">
      <c r="A11" s="6" t="s">
        <v>1825</v>
      </c>
      <c r="B11" s="27"/>
      <c r="C11" s="6" t="s">
        <v>1826</v>
      </c>
      <c r="D11" s="27"/>
    </row>
    <row r="12" spans="1:4">
      <c r="A12" s="6"/>
      <c r="B12" s="7"/>
      <c r="C12" s="6" t="s">
        <v>1827</v>
      </c>
      <c r="D12" s="7">
        <f>B13-SUM(D4:D7,D10:D11)</f>
        <v>274</v>
      </c>
    </row>
    <row r="13" spans="1:4">
      <c r="A13" s="12" t="s">
        <v>1350</v>
      </c>
      <c r="B13" s="7">
        <f>SUM(B4:B7,B10:B11)</f>
        <v>274</v>
      </c>
      <c r="C13" s="12" t="s">
        <v>1351</v>
      </c>
      <c r="D13" s="7">
        <f>SUM(D4:D7,D10:D12)</f>
        <v>274</v>
      </c>
    </row>
  </sheetData>
  <mergeCells count="2">
    <mergeCell ref="A1:D1"/>
    <mergeCell ref="A2:D2"/>
  </mergeCells>
  <dataValidations count="1">
    <dataValidation type="decimal" operator="between" allowBlank="1" showInputMessage="1" showErrorMessage="1" sqref="B13 B4:B7 B10:B11 D4:D13">
      <formula1>-99999999999999</formula1>
      <formula2>99999999999999</formula2>
    </dataValidation>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workbookViewId="0">
      <selection activeCell="A1" sqref="A1:C1"/>
    </sheetView>
  </sheetViews>
  <sheetFormatPr defaultColWidth="9" defaultRowHeight="13.5" outlineLevelCol="2"/>
  <cols>
    <col min="1" max="1" width="13.5" style="20" customWidth="1"/>
    <col min="2" max="2" width="44.5" style="20" customWidth="1"/>
    <col min="3" max="3" width="12.125" style="20" customWidth="1"/>
    <col min="4" max="16384" width="9" style="20"/>
  </cols>
  <sheetData>
    <row r="1" ht="33.95" customHeight="1" spans="1:3">
      <c r="A1" s="21" t="s">
        <v>1828</v>
      </c>
      <c r="B1" s="21"/>
      <c r="C1" s="21"/>
    </row>
    <row r="2" s="18" customFormat="1" spans="1:3">
      <c r="A2" s="18" t="s">
        <v>42</v>
      </c>
    </row>
    <row r="3" s="19" customFormat="1" spans="1:3">
      <c r="A3" s="12" t="s">
        <v>69</v>
      </c>
      <c r="B3" s="12" t="s">
        <v>13</v>
      </c>
      <c r="C3" s="12" t="s">
        <v>71</v>
      </c>
    </row>
    <row r="4" spans="1:3">
      <c r="A4" s="22"/>
      <c r="B4" s="12" t="s">
        <v>1788</v>
      </c>
      <c r="C4" s="7">
        <f>C5+C8</f>
        <v>2448</v>
      </c>
    </row>
    <row r="5" spans="1:3">
      <c r="A5" s="22">
        <v>208</v>
      </c>
      <c r="B5" s="14" t="s">
        <v>447</v>
      </c>
      <c r="C5" s="7">
        <f>C6</f>
        <v>0</v>
      </c>
    </row>
    <row r="6" spans="1:3">
      <c r="A6" s="22">
        <v>20804</v>
      </c>
      <c r="B6" s="14" t="s">
        <v>467</v>
      </c>
      <c r="C6" s="7">
        <f>C7</f>
        <v>0</v>
      </c>
    </row>
    <row r="7" spans="1:3">
      <c r="A7" s="22">
        <v>2080451</v>
      </c>
      <c r="B7" s="6" t="s">
        <v>1789</v>
      </c>
      <c r="C7" s="7"/>
    </row>
    <row r="8" spans="1:3">
      <c r="A8" s="22">
        <v>223</v>
      </c>
      <c r="B8" s="14" t="s">
        <v>1788</v>
      </c>
      <c r="C8" s="7">
        <f>C9+C20+C29+C31</f>
        <v>2448</v>
      </c>
    </row>
    <row r="9" s="19" customFormat="1" spans="1:3">
      <c r="A9" s="23">
        <v>22301</v>
      </c>
      <c r="B9" s="14" t="s">
        <v>1790</v>
      </c>
      <c r="C9" s="7">
        <f>SUM(C10:C19)</f>
        <v>0</v>
      </c>
    </row>
    <row r="10" spans="1:3">
      <c r="A10" s="22">
        <v>2230101</v>
      </c>
      <c r="B10" s="6" t="s">
        <v>1791</v>
      </c>
      <c r="C10" s="7"/>
    </row>
    <row r="11" spans="1:3">
      <c r="A11" s="22">
        <v>2230102</v>
      </c>
      <c r="B11" s="6" t="s">
        <v>1792</v>
      </c>
      <c r="C11" s="7"/>
    </row>
    <row r="12" spans="1:3">
      <c r="A12" s="22">
        <v>2230103</v>
      </c>
      <c r="B12" s="6" t="s">
        <v>1793</v>
      </c>
      <c r="C12" s="7"/>
    </row>
    <row r="13" spans="1:3">
      <c r="A13" s="22">
        <v>2230104</v>
      </c>
      <c r="B13" s="6" t="s">
        <v>1794</v>
      </c>
      <c r="C13" s="7"/>
    </row>
    <row r="14" spans="1:3">
      <c r="A14" s="22">
        <v>2230105</v>
      </c>
      <c r="B14" s="6" t="s">
        <v>1795</v>
      </c>
      <c r="C14" s="7"/>
    </row>
    <row r="15" spans="1:3">
      <c r="A15" s="22">
        <v>2230106</v>
      </c>
      <c r="B15" s="6" t="s">
        <v>1796</v>
      </c>
      <c r="C15" s="7"/>
    </row>
    <row r="16" spans="1:3">
      <c r="A16" s="22">
        <v>2230107</v>
      </c>
      <c r="B16" s="6" t="s">
        <v>1797</v>
      </c>
      <c r="C16" s="7"/>
    </row>
    <row r="17" spans="1:3">
      <c r="A17" s="22">
        <v>2230108</v>
      </c>
      <c r="B17" s="6" t="s">
        <v>1798</v>
      </c>
      <c r="C17" s="7"/>
    </row>
    <row r="18" spans="1:3">
      <c r="A18" s="22">
        <v>2230109</v>
      </c>
      <c r="B18" s="9" t="s">
        <v>1799</v>
      </c>
      <c r="C18" s="7"/>
    </row>
    <row r="19" spans="1:3">
      <c r="A19" s="22">
        <v>2230199</v>
      </c>
      <c r="B19" s="6" t="s">
        <v>1800</v>
      </c>
      <c r="C19" s="7"/>
    </row>
    <row r="20" spans="1:3">
      <c r="A20" s="22">
        <v>22302</v>
      </c>
      <c r="B20" s="14" t="s">
        <v>1801</v>
      </c>
      <c r="C20" s="7">
        <f>SUM(C21:C28)</f>
        <v>2448</v>
      </c>
    </row>
    <row r="21" spans="1:3">
      <c r="A21" s="22">
        <v>2230201</v>
      </c>
      <c r="B21" s="6" t="s">
        <v>1802</v>
      </c>
      <c r="C21" s="7"/>
    </row>
    <row r="22" spans="1:3">
      <c r="A22" s="24">
        <v>2230202</v>
      </c>
      <c r="B22" s="25" t="s">
        <v>1803</v>
      </c>
      <c r="C22" s="8"/>
    </row>
    <row r="23" spans="1:3">
      <c r="A23" s="22">
        <v>2230203</v>
      </c>
      <c r="B23" s="6" t="s">
        <v>1804</v>
      </c>
      <c r="C23" s="7"/>
    </row>
    <row r="24" spans="1:3">
      <c r="A24" s="22">
        <v>2230204</v>
      </c>
      <c r="B24" s="6" t="s">
        <v>1805</v>
      </c>
      <c r="C24" s="7"/>
    </row>
    <row r="25" spans="1:3">
      <c r="A25" s="22">
        <v>2230205</v>
      </c>
      <c r="B25" s="6" t="s">
        <v>1806</v>
      </c>
      <c r="C25" s="7"/>
    </row>
    <row r="26" spans="1:3">
      <c r="A26" s="22">
        <v>2230206</v>
      </c>
      <c r="B26" s="6" t="s">
        <v>1807</v>
      </c>
      <c r="C26" s="7"/>
    </row>
    <row r="27" spans="1:3">
      <c r="A27" s="22">
        <v>2230208</v>
      </c>
      <c r="B27" s="6" t="s">
        <v>1808</v>
      </c>
      <c r="C27" s="7"/>
    </row>
    <row r="28" spans="1:3">
      <c r="A28" s="22">
        <v>2230299</v>
      </c>
      <c r="B28" s="6" t="s">
        <v>1809</v>
      </c>
      <c r="C28" s="7">
        <v>2448</v>
      </c>
    </row>
    <row r="29" spans="1:3">
      <c r="A29" s="22">
        <v>22303</v>
      </c>
      <c r="B29" s="14" t="s">
        <v>1810</v>
      </c>
      <c r="C29" s="7">
        <f>C30</f>
        <v>0</v>
      </c>
    </row>
    <row r="30" spans="1:3">
      <c r="A30" s="22">
        <v>2230301</v>
      </c>
      <c r="B30" s="6" t="s">
        <v>1811</v>
      </c>
      <c r="C30" s="7"/>
    </row>
    <row r="31" spans="1:3">
      <c r="A31" s="22">
        <v>22399</v>
      </c>
      <c r="B31" s="14" t="s">
        <v>1812</v>
      </c>
      <c r="C31" s="7">
        <f>C32</f>
        <v>0</v>
      </c>
    </row>
    <row r="32" spans="1:3">
      <c r="A32" s="22">
        <v>2239999</v>
      </c>
      <c r="B32" s="6" t="s">
        <v>1813</v>
      </c>
      <c r="C32" s="7"/>
    </row>
  </sheetData>
  <mergeCells count="2">
    <mergeCell ref="A1:C1"/>
    <mergeCell ref="A2:B2"/>
  </mergeCells>
  <dataValidations count="1">
    <dataValidation type="decimal" operator="between" allowBlank="1" showInputMessage="1" showErrorMessage="1" sqref="C4:C32">
      <formula1>-99999999999999</formula1>
      <formula2>99999999999999</formula2>
    </dataValidation>
  </dataValidations>
  <printOptions horizontalCentered="1"/>
  <pageMargins left="0.751388888888889" right="0.751388888888889" top="1" bottom="1" header="0.5" footer="0.5"/>
  <pageSetup paperSize="9"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
  <sheetViews>
    <sheetView workbookViewId="0">
      <selection activeCell="C20" sqref="C20"/>
    </sheetView>
  </sheetViews>
  <sheetFormatPr defaultColWidth="9" defaultRowHeight="13.5" outlineLevelRow="2"/>
  <cols>
    <col min="1" max="1" width="14.625" style="15" customWidth="1"/>
    <col min="2" max="2" width="134.5" customWidth="1"/>
  </cols>
  <sheetData>
    <row r="1" ht="147" customHeight="1" spans="1:10">
      <c r="A1" s="16" t="s">
        <v>1829</v>
      </c>
      <c r="B1" s="16"/>
    </row>
    <row r="2" ht="51.95" customHeight="1" spans="1:10">
      <c r="A2" s="16">
        <v>1</v>
      </c>
      <c r="B2" s="17" t="s">
        <v>1830</v>
      </c>
      <c r="C2" s="17"/>
      <c r="D2" s="17"/>
      <c r="E2" s="17"/>
      <c r="F2" s="17"/>
      <c r="G2" s="17"/>
      <c r="H2" s="17"/>
      <c r="I2" s="17"/>
      <c r="J2" s="17"/>
    </row>
    <row r="3" ht="51.95" customHeight="1" spans="1:10">
      <c r="A3" s="16">
        <v>2</v>
      </c>
      <c r="B3" s="17" t="s">
        <v>1831</v>
      </c>
      <c r="C3" s="17"/>
      <c r="D3" s="17"/>
      <c r="E3" s="17"/>
      <c r="F3" s="17"/>
      <c r="G3" s="17"/>
      <c r="H3" s="17"/>
      <c r="I3" s="17"/>
      <c r="J3" s="17"/>
    </row>
  </sheetData>
  <mergeCells count="3">
    <mergeCell ref="A1:B1"/>
    <mergeCell ref="B2:J2"/>
    <mergeCell ref="B3:J3"/>
  </mergeCells>
  <pageMargins left="0.75" right="0.75" top="1" bottom="1" header="0.511805555555556" footer="0.511805555555556"/>
  <pageSetup paperSize="9" scale="3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A1" sqref="A1:I1"/>
    </sheetView>
  </sheetViews>
  <sheetFormatPr defaultColWidth="12.1833333333333" defaultRowHeight="15.55" customHeight="1"/>
  <cols>
    <col min="1" max="1" width="25.125" style="1" customWidth="1"/>
    <col min="2" max="2" width="13.125" style="1" customWidth="1"/>
    <col min="3" max="3" width="12.125" style="1" customWidth="1"/>
    <col min="4" max="4" width="12.5" style="1" customWidth="1"/>
    <col min="5" max="5" width="13.125" style="1" customWidth="1"/>
    <col min="6" max="6" width="12.25" style="1" customWidth="1"/>
    <col min="7" max="7" width="11.875" style="1" customWidth="1"/>
    <col min="8" max="9" width="12.625" style="1" customWidth="1"/>
    <col min="10" max="256" width="12.1833333333333" style="1" customWidth="1"/>
    <col min="257" max="16384" width="12.1833333333333" style="1"/>
  </cols>
  <sheetData>
    <row r="1" s="1" customFormat="1" ht="34" customHeight="1" spans="1:9">
      <c r="A1" s="11" t="s">
        <v>1830</v>
      </c>
      <c r="B1" s="11"/>
      <c r="C1" s="11"/>
      <c r="D1" s="11"/>
      <c r="E1" s="11"/>
      <c r="F1" s="11"/>
      <c r="G1" s="11"/>
      <c r="H1" s="11"/>
      <c r="I1" s="11"/>
    </row>
    <row r="2" s="1" customFormat="1" ht="16.95" customHeight="1" spans="1:9">
      <c r="A2" s="3" t="s">
        <v>42</v>
      </c>
      <c r="B2" s="3"/>
      <c r="C2" s="3"/>
      <c r="D2" s="3"/>
      <c r="E2" s="3"/>
      <c r="F2" s="3"/>
      <c r="G2" s="3"/>
      <c r="H2" s="3"/>
      <c r="I2" s="3"/>
    </row>
    <row r="3" s="1" customFormat="1" ht="43.5" customHeight="1" spans="1:9">
      <c r="A3" s="12" t="s">
        <v>1832</v>
      </c>
      <c r="B3" s="13" t="s">
        <v>1833</v>
      </c>
      <c r="C3" s="13" t="s">
        <v>1834</v>
      </c>
      <c r="D3" s="13" t="s">
        <v>1835</v>
      </c>
      <c r="E3" s="13" t="s">
        <v>1836</v>
      </c>
      <c r="F3" s="13" t="s">
        <v>1837</v>
      </c>
      <c r="G3" s="13" t="s">
        <v>1838</v>
      </c>
      <c r="H3" s="13" t="s">
        <v>1839</v>
      </c>
      <c r="I3" s="13" t="s">
        <v>1840</v>
      </c>
    </row>
    <row r="4" s="1" customFormat="1" ht="16.95" customHeight="1" spans="1:9">
      <c r="A4" s="14" t="s">
        <v>1841</v>
      </c>
      <c r="B4" s="7">
        <f t="shared" ref="B4:B18" si="0">SUM(C4:I4)</f>
        <v>73516</v>
      </c>
      <c r="C4" s="7"/>
      <c r="D4" s="7">
        <v>9326</v>
      </c>
      <c r="E4" s="7">
        <v>17895</v>
      </c>
      <c r="F4" s="7">
        <v>26959</v>
      </c>
      <c r="G4" s="7">
        <v>19336</v>
      </c>
      <c r="H4" s="7"/>
      <c r="I4" s="7"/>
    </row>
    <row r="5" s="1" customFormat="1" ht="16.95" customHeight="1" spans="1:9">
      <c r="A5" s="6" t="s">
        <v>1842</v>
      </c>
      <c r="B5" s="7">
        <f t="shared" si="0"/>
        <v>44851</v>
      </c>
      <c r="C5" s="7"/>
      <c r="D5" s="7">
        <v>1581</v>
      </c>
      <c r="E5" s="7">
        <v>9929</v>
      </c>
      <c r="F5" s="7">
        <v>25185</v>
      </c>
      <c r="G5" s="7">
        <v>8156</v>
      </c>
      <c r="H5" s="7"/>
      <c r="I5" s="7"/>
    </row>
    <row r="6" s="1" customFormat="1" customHeight="1" spans="1:9">
      <c r="A6" s="6" t="s">
        <v>1843</v>
      </c>
      <c r="B6" s="7">
        <f t="shared" si="0"/>
        <v>25632</v>
      </c>
      <c r="C6" s="7"/>
      <c r="D6" s="7">
        <v>7136</v>
      </c>
      <c r="E6" s="7">
        <v>7548</v>
      </c>
      <c r="F6" s="7">
        <v>11</v>
      </c>
      <c r="G6" s="7">
        <v>10937</v>
      </c>
      <c r="H6" s="7"/>
      <c r="I6" s="7"/>
    </row>
    <row r="7" s="1" customFormat="1" customHeight="1" spans="1:9">
      <c r="A7" s="6" t="s">
        <v>1844</v>
      </c>
      <c r="B7" s="7">
        <f t="shared" si="0"/>
        <v>1043</v>
      </c>
      <c r="C7" s="7"/>
      <c r="D7" s="7">
        <v>10</v>
      </c>
      <c r="E7" s="7">
        <v>171</v>
      </c>
      <c r="F7" s="7">
        <v>661</v>
      </c>
      <c r="G7" s="7">
        <v>201</v>
      </c>
      <c r="H7" s="7"/>
      <c r="I7" s="7"/>
    </row>
    <row r="8" s="1" customFormat="1" ht="16.95" customHeight="1" spans="1:9">
      <c r="A8" s="6" t="s">
        <v>1845</v>
      </c>
      <c r="B8" s="7">
        <f t="shared" si="0"/>
        <v>498</v>
      </c>
      <c r="C8" s="7"/>
      <c r="D8" s="7">
        <v>498</v>
      </c>
      <c r="E8" s="7"/>
      <c r="F8" s="7"/>
      <c r="G8" s="7"/>
      <c r="H8" s="7"/>
      <c r="I8" s="7"/>
    </row>
    <row r="9" s="1" customFormat="1" ht="16.95" customHeight="1" spans="1:9">
      <c r="A9" s="6" t="s">
        <v>1846</v>
      </c>
      <c r="B9" s="7">
        <f t="shared" si="0"/>
        <v>666</v>
      </c>
      <c r="C9" s="7"/>
      <c r="D9" s="7">
        <v>74</v>
      </c>
      <c r="E9" s="7">
        <v>247</v>
      </c>
      <c r="F9" s="7">
        <v>345</v>
      </c>
      <c r="G9" s="7"/>
      <c r="H9" s="7"/>
      <c r="I9" s="7"/>
    </row>
    <row r="10" s="1" customFormat="1" ht="16.95" customHeight="1" spans="1:9">
      <c r="A10" s="6" t="s">
        <v>1847</v>
      </c>
      <c r="B10" s="7">
        <f t="shared" si="0"/>
        <v>821</v>
      </c>
      <c r="C10" s="7"/>
      <c r="D10" s="7">
        <v>23</v>
      </c>
      <c r="E10" s="7"/>
      <c r="F10" s="7">
        <v>757</v>
      </c>
      <c r="G10" s="7">
        <v>41</v>
      </c>
      <c r="H10" s="7"/>
      <c r="I10" s="7"/>
    </row>
    <row r="11" s="1" customFormat="1" customHeight="1" spans="1:9">
      <c r="A11" s="6" t="s">
        <v>1848</v>
      </c>
      <c r="B11" s="7">
        <f t="shared" si="0"/>
        <v>0</v>
      </c>
      <c r="C11" s="7"/>
      <c r="D11" s="7"/>
      <c r="E11" s="7"/>
      <c r="F11" s="7"/>
      <c r="G11" s="7"/>
      <c r="H11" s="7"/>
      <c r="I11" s="7"/>
    </row>
    <row r="12" s="1" customFormat="1" ht="16.95" customHeight="1" spans="1:9">
      <c r="A12" s="14" t="s">
        <v>1849</v>
      </c>
      <c r="B12" s="7">
        <f t="shared" si="0"/>
        <v>56175</v>
      </c>
      <c r="C12" s="7"/>
      <c r="D12" s="7">
        <v>7372</v>
      </c>
      <c r="E12" s="7">
        <v>15437</v>
      </c>
      <c r="F12" s="7">
        <v>17443</v>
      </c>
      <c r="G12" s="7">
        <v>15923</v>
      </c>
      <c r="H12" s="7"/>
      <c r="I12" s="7"/>
    </row>
    <row r="13" s="1" customFormat="1" ht="16.95" customHeight="1" spans="1:9">
      <c r="A13" s="6" t="s">
        <v>1850</v>
      </c>
      <c r="B13" s="8">
        <f t="shared" si="0"/>
        <v>54412</v>
      </c>
      <c r="C13" s="7"/>
      <c r="D13" s="7">
        <v>7338</v>
      </c>
      <c r="E13" s="7">
        <v>15330</v>
      </c>
      <c r="F13" s="7">
        <v>16909</v>
      </c>
      <c r="G13" s="7">
        <v>14835</v>
      </c>
      <c r="H13" s="7"/>
      <c r="I13" s="7"/>
    </row>
    <row r="14" s="1" customFormat="1" ht="16.95" customHeight="1" spans="1:9">
      <c r="A14" s="9" t="s">
        <v>1851</v>
      </c>
      <c r="B14" s="7">
        <f t="shared" si="0"/>
        <v>673</v>
      </c>
      <c r="C14" s="7"/>
      <c r="D14" s="7">
        <v>33</v>
      </c>
      <c r="E14" s="7">
        <v>107</v>
      </c>
      <c r="F14" s="7">
        <v>533</v>
      </c>
      <c r="G14" s="7"/>
      <c r="H14" s="7"/>
      <c r="I14" s="7"/>
    </row>
    <row r="15" s="1" customFormat="1" ht="16.95" customHeight="1" spans="1:9">
      <c r="A15" s="6" t="s">
        <v>1852</v>
      </c>
      <c r="B15" s="10">
        <f t="shared" si="0"/>
        <v>1</v>
      </c>
      <c r="C15" s="7"/>
      <c r="D15" s="7"/>
      <c r="E15" s="7"/>
      <c r="F15" s="7">
        <v>1</v>
      </c>
      <c r="G15" s="7"/>
      <c r="H15" s="7"/>
      <c r="I15" s="7"/>
    </row>
    <row r="16" s="1" customFormat="1" customHeight="1" spans="1:9">
      <c r="A16" s="6" t="s">
        <v>1853</v>
      </c>
      <c r="B16" s="7">
        <f t="shared" si="0"/>
        <v>0</v>
      </c>
      <c r="C16" s="7"/>
      <c r="D16" s="7"/>
      <c r="E16" s="7"/>
      <c r="F16" s="7"/>
      <c r="G16" s="7"/>
      <c r="H16" s="7"/>
      <c r="I16" s="7"/>
    </row>
    <row r="17" s="1" customFormat="1" ht="16.95" customHeight="1" spans="1:9">
      <c r="A17" s="14" t="s">
        <v>1854</v>
      </c>
      <c r="B17" s="7">
        <f t="shared" si="0"/>
        <v>17341</v>
      </c>
      <c r="C17" s="7">
        <f t="shared" ref="C17:I17" si="1">SUM(C4)-SUM(C12)</f>
        <v>0</v>
      </c>
      <c r="D17" s="7">
        <f t="shared" si="1"/>
        <v>1954</v>
      </c>
      <c r="E17" s="7">
        <f t="shared" si="1"/>
        <v>2458</v>
      </c>
      <c r="F17" s="7">
        <f t="shared" si="1"/>
        <v>9516</v>
      </c>
      <c r="G17" s="7">
        <f t="shared" si="1"/>
        <v>3413</v>
      </c>
      <c r="H17" s="7">
        <f t="shared" si="1"/>
        <v>0</v>
      </c>
      <c r="I17" s="7">
        <f t="shared" si="1"/>
        <v>0</v>
      </c>
    </row>
    <row r="18" s="1" customFormat="1" ht="16.95" customHeight="1" spans="1:9">
      <c r="A18" s="14" t="s">
        <v>1855</v>
      </c>
      <c r="B18" s="7">
        <f t="shared" si="0"/>
        <v>149723</v>
      </c>
      <c r="C18" s="7"/>
      <c r="D18" s="7">
        <v>24522</v>
      </c>
      <c r="E18" s="7">
        <v>18736</v>
      </c>
      <c r="F18" s="7">
        <v>71863</v>
      </c>
      <c r="G18" s="7">
        <v>34602</v>
      </c>
      <c r="H18" s="7"/>
      <c r="I18" s="7"/>
    </row>
  </sheetData>
  <mergeCells count="2">
    <mergeCell ref="A1:I1"/>
    <mergeCell ref="A2:I2"/>
  </mergeCells>
  <dataValidations count="1">
    <dataValidation type="decimal" operator="between" allowBlank="1" showInputMessage="1" showErrorMessage="1" sqref="B4:I18">
      <formula1>-99999999999999</formula1>
      <formula2>99999999999999</formula2>
    </dataValidation>
  </dataValidations>
  <printOptions horizontalCentered="1"/>
  <pageMargins left="0.751388888888889" right="0.751388888888889" top="1" bottom="1" header="0.511805555555556" footer="0.511805555555556"/>
  <pageSetup paperSize="9"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L27" sqref="L27"/>
    </sheetView>
  </sheetViews>
  <sheetFormatPr defaultColWidth="12.1833333333333" defaultRowHeight="15.55" customHeight="1"/>
  <cols>
    <col min="1" max="1" width="20.25" style="1" customWidth="1"/>
    <col min="2" max="2" width="13.125" style="1" customWidth="1"/>
    <col min="3" max="3" width="12.125" style="1" customWidth="1"/>
    <col min="4" max="4" width="12.5" style="1" customWidth="1"/>
    <col min="5" max="5" width="13.125" style="1" customWidth="1"/>
    <col min="6" max="6" width="12.25" style="1" customWidth="1"/>
    <col min="7" max="7" width="11.875" style="1" customWidth="1"/>
    <col min="8" max="9" width="12.625" style="1" customWidth="1"/>
    <col min="10" max="256" width="12.1833333333333" style="1" customWidth="1"/>
    <col min="257" max="16384" width="12.1833333333333" style="1"/>
  </cols>
  <sheetData>
    <row r="1" s="1" customFormat="1" ht="34" customHeight="1" spans="1:9">
      <c r="A1" s="2" t="s">
        <v>1831</v>
      </c>
      <c r="B1" s="2"/>
      <c r="C1" s="2"/>
      <c r="D1" s="2"/>
      <c r="E1" s="2"/>
      <c r="F1" s="2"/>
      <c r="G1" s="2"/>
      <c r="H1" s="2"/>
      <c r="I1" s="2"/>
    </row>
    <row r="2" s="1" customFormat="1" ht="16.95" customHeight="1" spans="1:9">
      <c r="A2" s="3" t="s">
        <v>42</v>
      </c>
      <c r="B2" s="3"/>
      <c r="C2" s="3"/>
      <c r="D2" s="3"/>
      <c r="E2" s="3"/>
      <c r="F2" s="3"/>
      <c r="G2" s="3"/>
      <c r="H2" s="3"/>
      <c r="I2" s="3"/>
    </row>
    <row r="3" s="1" customFormat="1" ht="43.5" customHeight="1" spans="1:9">
      <c r="A3" s="4" t="s">
        <v>1832</v>
      </c>
      <c r="B3" s="5" t="s">
        <v>1833</v>
      </c>
      <c r="C3" s="5" t="s">
        <v>1834</v>
      </c>
      <c r="D3" s="5" t="s">
        <v>1835</v>
      </c>
      <c r="E3" s="5" t="s">
        <v>1836</v>
      </c>
      <c r="F3" s="5" t="s">
        <v>1837</v>
      </c>
      <c r="G3" s="5" t="s">
        <v>1838</v>
      </c>
      <c r="H3" s="5" t="s">
        <v>1839</v>
      </c>
      <c r="I3" s="5" t="s">
        <v>1840</v>
      </c>
    </row>
    <row r="4" s="1" customFormat="1" ht="16.95" customHeight="1" spans="1:9">
      <c r="A4" s="6" t="s">
        <v>1841</v>
      </c>
      <c r="B4" s="7">
        <f t="shared" ref="B4:B18" si="0">SUM(C4:I4)</f>
        <v>31129</v>
      </c>
      <c r="C4" s="7"/>
      <c r="D4" s="7"/>
      <c r="E4" s="7">
        <v>4061</v>
      </c>
      <c r="F4" s="7">
        <v>26958</v>
      </c>
      <c r="G4" s="7">
        <v>110</v>
      </c>
      <c r="H4" s="7"/>
      <c r="I4" s="7"/>
    </row>
    <row r="5" s="1" customFormat="1" ht="16.95" customHeight="1" spans="1:9">
      <c r="A5" s="6" t="s">
        <v>1842</v>
      </c>
      <c r="B5" s="7">
        <f t="shared" si="0"/>
        <v>28632</v>
      </c>
      <c r="C5" s="7"/>
      <c r="D5" s="7"/>
      <c r="E5" s="7">
        <v>3447</v>
      </c>
      <c r="F5" s="7">
        <v>25185</v>
      </c>
      <c r="G5" s="7"/>
      <c r="H5" s="7"/>
      <c r="I5" s="7"/>
    </row>
    <row r="6" s="1" customFormat="1" customHeight="1" spans="1:9">
      <c r="A6" s="6" t="s">
        <v>1843</v>
      </c>
      <c r="B6" s="7">
        <f t="shared" si="0"/>
        <v>348</v>
      </c>
      <c r="C6" s="7"/>
      <c r="D6" s="7"/>
      <c r="E6" s="7">
        <v>337</v>
      </c>
      <c r="F6" s="7">
        <v>11</v>
      </c>
      <c r="G6" s="7"/>
      <c r="H6" s="7"/>
      <c r="I6" s="7"/>
    </row>
    <row r="7" s="1" customFormat="1" customHeight="1" spans="1:9">
      <c r="A7" s="6" t="s">
        <v>1844</v>
      </c>
      <c r="B7" s="7">
        <f t="shared" si="0"/>
        <v>938</v>
      </c>
      <c r="C7" s="7"/>
      <c r="D7" s="7"/>
      <c r="E7" s="7">
        <v>167</v>
      </c>
      <c r="F7" s="7">
        <v>661</v>
      </c>
      <c r="G7" s="7">
        <v>110</v>
      </c>
      <c r="H7" s="7"/>
      <c r="I7" s="7"/>
    </row>
    <row r="8" s="1" customFormat="1" ht="16.95" customHeight="1" spans="1:9">
      <c r="A8" s="6" t="s">
        <v>1845</v>
      </c>
      <c r="B8" s="7">
        <f t="shared" si="0"/>
        <v>0</v>
      </c>
      <c r="C8" s="7"/>
      <c r="D8" s="7"/>
      <c r="E8" s="7"/>
      <c r="F8" s="7"/>
      <c r="G8" s="7"/>
      <c r="H8" s="7"/>
      <c r="I8" s="7"/>
    </row>
    <row r="9" s="1" customFormat="1" ht="16.95" customHeight="1" spans="1:9">
      <c r="A9" s="6" t="s">
        <v>1846</v>
      </c>
      <c r="B9" s="7">
        <f t="shared" si="0"/>
        <v>454</v>
      </c>
      <c r="C9" s="7"/>
      <c r="D9" s="7"/>
      <c r="E9" s="7">
        <v>110</v>
      </c>
      <c r="F9" s="7">
        <v>344</v>
      </c>
      <c r="G9" s="7"/>
      <c r="H9" s="7"/>
      <c r="I9" s="7"/>
    </row>
    <row r="10" s="1" customFormat="1" ht="16.95" customHeight="1" spans="1:9">
      <c r="A10" s="6" t="s">
        <v>1847</v>
      </c>
      <c r="B10" s="7">
        <f t="shared" si="0"/>
        <v>757</v>
      </c>
      <c r="C10" s="7"/>
      <c r="D10" s="7"/>
      <c r="E10" s="7"/>
      <c r="F10" s="7">
        <v>757</v>
      </c>
      <c r="G10" s="7"/>
      <c r="H10" s="7"/>
      <c r="I10" s="7"/>
    </row>
    <row r="11" s="1" customFormat="1" customHeight="1" spans="1:9">
      <c r="A11" s="6" t="s">
        <v>1848</v>
      </c>
      <c r="B11" s="7">
        <f t="shared" si="0"/>
        <v>0</v>
      </c>
      <c r="C11" s="7"/>
      <c r="D11" s="7"/>
      <c r="E11" s="7"/>
      <c r="F11" s="7"/>
      <c r="G11" s="7"/>
      <c r="H11" s="7"/>
      <c r="I11" s="7"/>
    </row>
    <row r="12" s="1" customFormat="1" ht="16.95" customHeight="1" spans="1:9">
      <c r="A12" s="6" t="s">
        <v>1849</v>
      </c>
      <c r="B12" s="7">
        <f t="shared" si="0"/>
        <v>20054</v>
      </c>
      <c r="C12" s="7"/>
      <c r="D12" s="7"/>
      <c r="E12" s="7">
        <v>2611</v>
      </c>
      <c r="F12" s="7">
        <v>17443</v>
      </c>
      <c r="G12" s="7"/>
      <c r="H12" s="7"/>
      <c r="I12" s="7"/>
    </row>
    <row r="13" s="1" customFormat="1" ht="16.95" customHeight="1" spans="1:9">
      <c r="A13" s="6" t="s">
        <v>1850</v>
      </c>
      <c r="B13" s="8">
        <f t="shared" si="0"/>
        <v>19450</v>
      </c>
      <c r="C13" s="7"/>
      <c r="D13" s="7"/>
      <c r="E13" s="7">
        <v>2541</v>
      </c>
      <c r="F13" s="7">
        <v>16909</v>
      </c>
      <c r="G13" s="7"/>
      <c r="H13" s="7"/>
      <c r="I13" s="7"/>
    </row>
    <row r="14" s="1" customFormat="1" ht="16.95" customHeight="1" spans="1:9">
      <c r="A14" s="9" t="s">
        <v>1851</v>
      </c>
      <c r="B14" s="7">
        <f t="shared" si="0"/>
        <v>603</v>
      </c>
      <c r="C14" s="7"/>
      <c r="D14" s="7"/>
      <c r="E14" s="7">
        <v>70</v>
      </c>
      <c r="F14" s="7">
        <v>533</v>
      </c>
      <c r="G14" s="7"/>
      <c r="H14" s="7"/>
      <c r="I14" s="7"/>
    </row>
    <row r="15" s="1" customFormat="1" ht="16.95" customHeight="1" spans="1:9">
      <c r="A15" s="6" t="s">
        <v>1852</v>
      </c>
      <c r="B15" s="10">
        <f t="shared" si="0"/>
        <v>1</v>
      </c>
      <c r="C15" s="7"/>
      <c r="D15" s="7"/>
      <c r="E15" s="7"/>
      <c r="F15" s="7">
        <v>1</v>
      </c>
      <c r="G15" s="7"/>
      <c r="H15" s="7"/>
      <c r="I15" s="7"/>
    </row>
    <row r="16" s="1" customFormat="1" customHeight="1" spans="1:9">
      <c r="A16" s="6" t="s">
        <v>1853</v>
      </c>
      <c r="B16" s="7">
        <f t="shared" si="0"/>
        <v>0</v>
      </c>
      <c r="C16" s="7"/>
      <c r="D16" s="7"/>
      <c r="E16" s="7"/>
      <c r="F16" s="7"/>
      <c r="G16" s="7"/>
      <c r="H16" s="7"/>
      <c r="I16" s="7"/>
    </row>
    <row r="17" s="1" customFormat="1" ht="16.95" customHeight="1" spans="1:9">
      <c r="A17" s="6" t="s">
        <v>1854</v>
      </c>
      <c r="B17" s="7">
        <f t="shared" si="0"/>
        <v>11075</v>
      </c>
      <c r="C17" s="7">
        <f t="shared" ref="C17:I17" si="1">SUM(C4)-SUM(C12)</f>
        <v>0</v>
      </c>
      <c r="D17" s="7">
        <f t="shared" si="1"/>
        <v>0</v>
      </c>
      <c r="E17" s="7">
        <f t="shared" si="1"/>
        <v>1450</v>
      </c>
      <c r="F17" s="7">
        <f t="shared" si="1"/>
        <v>9515</v>
      </c>
      <c r="G17" s="7">
        <f t="shared" si="1"/>
        <v>110</v>
      </c>
      <c r="H17" s="7">
        <f t="shared" si="1"/>
        <v>0</v>
      </c>
      <c r="I17" s="7">
        <f t="shared" si="1"/>
        <v>0</v>
      </c>
    </row>
    <row r="18" s="1" customFormat="1" ht="16.95" customHeight="1" spans="1:9">
      <c r="A18" s="6" t="s">
        <v>1855</v>
      </c>
      <c r="B18" s="7">
        <f t="shared" si="0"/>
        <v>99857</v>
      </c>
      <c r="C18" s="7"/>
      <c r="D18" s="7"/>
      <c r="E18" s="7">
        <v>17290</v>
      </c>
      <c r="F18" s="7">
        <v>71862</v>
      </c>
      <c r="G18" s="7">
        <v>10705</v>
      </c>
      <c r="H18" s="7"/>
      <c r="I18" s="7"/>
    </row>
  </sheetData>
  <mergeCells count="2">
    <mergeCell ref="A1:I1"/>
    <mergeCell ref="A2:I2"/>
  </mergeCells>
  <dataValidations count="1">
    <dataValidation type="decimal" operator="between" allowBlank="1" showInputMessage="1" showErrorMessage="1" sqref="B4:I18">
      <formula1>-99999999999999</formula1>
      <formula2>99999999999999</formula2>
    </dataValidation>
  </dataValidations>
  <printOptions horizontalCentered="1"/>
  <pageMargins left="0.751388888888889" right="0.751388888888889" top="1" bottom="1" header="0.511805555555556" footer="0.51180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A1" sqref="A1:H1"/>
    </sheetView>
  </sheetViews>
  <sheetFormatPr defaultColWidth="9.125" defaultRowHeight="13.5" outlineLevelCol="7"/>
  <cols>
    <col min="1" max="1" width="32.25" style="82" customWidth="1"/>
    <col min="2" max="2" width="20.5" style="15" customWidth="1"/>
    <col min="3" max="7" width="2.375" style="15" hidden="1" customWidth="1"/>
    <col min="8" max="8" width="18.125" style="15" customWidth="1"/>
    <col min="9" max="9" width="9.125" customWidth="1"/>
    <col min="10" max="10" width="18.5" customWidth="1"/>
    <col min="11" max="11" width="6.625" customWidth="1"/>
    <col min="12" max="250" width="9.125" customWidth="1"/>
  </cols>
  <sheetData>
    <row r="1" ht="33.95" customHeight="1" spans="1:8">
      <c r="A1" s="16" t="s">
        <v>11</v>
      </c>
    </row>
    <row r="2" ht="20.1" customHeight="1" spans="1:8">
      <c r="A2" s="43" t="s">
        <v>12</v>
      </c>
    </row>
    <row r="3" ht="20.1" customHeight="1" spans="1:8">
      <c r="A3" s="44" t="s">
        <v>13</v>
      </c>
      <c r="B3" s="44" t="s">
        <v>14</v>
      </c>
      <c r="C3" s="44"/>
      <c r="D3" s="44"/>
      <c r="E3" s="44"/>
      <c r="F3" s="44"/>
      <c r="G3" s="44"/>
      <c r="H3" s="44" t="s">
        <v>15</v>
      </c>
    </row>
    <row r="4" ht="20.1" customHeight="1" spans="1:8">
      <c r="A4" s="83" t="s">
        <v>16</v>
      </c>
      <c r="B4" s="44">
        <f>SUM(B5:B19)</f>
        <v>71777</v>
      </c>
      <c r="C4" s="44"/>
      <c r="D4" s="44"/>
      <c r="E4" s="44"/>
      <c r="F4" s="44"/>
      <c r="G4" s="44"/>
      <c r="H4" s="44">
        <f>SUM(H5:H19)</f>
        <v>50892</v>
      </c>
    </row>
    <row r="5" ht="20.1" customHeight="1" spans="1:8">
      <c r="A5" s="61" t="s">
        <v>17</v>
      </c>
      <c r="B5" s="75">
        <v>26918</v>
      </c>
      <c r="C5" s="80"/>
      <c r="D5" s="80"/>
      <c r="E5" s="80"/>
      <c r="F5" s="80"/>
      <c r="G5" s="80"/>
      <c r="H5" s="75">
        <v>17415</v>
      </c>
    </row>
    <row r="6" ht="20.1" customHeight="1" spans="1:8">
      <c r="A6" s="61" t="s">
        <v>18</v>
      </c>
      <c r="B6" s="75">
        <v>8431</v>
      </c>
      <c r="C6" s="80"/>
      <c r="D6" s="80"/>
      <c r="E6" s="80"/>
      <c r="F6" s="80"/>
      <c r="G6" s="80"/>
      <c r="H6" s="75">
        <v>7373</v>
      </c>
    </row>
    <row r="7" ht="20.1" customHeight="1" spans="1:8">
      <c r="A7" s="61" t="s">
        <v>19</v>
      </c>
      <c r="B7" s="75">
        <v>3204</v>
      </c>
      <c r="C7" s="80"/>
      <c r="D7" s="80"/>
      <c r="E7" s="80"/>
      <c r="F7" s="80"/>
      <c r="G7" s="80"/>
      <c r="H7" s="75">
        <v>1570</v>
      </c>
    </row>
    <row r="8" ht="20.1" customHeight="1" spans="1:8">
      <c r="A8" s="61" t="s">
        <v>20</v>
      </c>
      <c r="B8" s="75">
        <v>286</v>
      </c>
      <c r="C8" s="80"/>
      <c r="D8" s="80"/>
      <c r="E8" s="80"/>
      <c r="F8" s="80"/>
      <c r="G8" s="80"/>
      <c r="H8" s="75">
        <v>20</v>
      </c>
    </row>
    <row r="9" ht="20.1" customHeight="1" spans="1:8">
      <c r="A9" s="61" t="s">
        <v>21</v>
      </c>
      <c r="B9" s="75">
        <v>5200</v>
      </c>
      <c r="C9" s="80"/>
      <c r="D9" s="80"/>
      <c r="E9" s="80"/>
      <c r="F9" s="80"/>
      <c r="G9" s="80"/>
      <c r="H9" s="75">
        <v>3306</v>
      </c>
    </row>
    <row r="10" ht="20.1" customHeight="1" spans="1:8">
      <c r="A10" s="61" t="s">
        <v>22</v>
      </c>
      <c r="B10" s="75">
        <v>5879</v>
      </c>
      <c r="C10" s="80"/>
      <c r="D10" s="80"/>
      <c r="E10" s="80"/>
      <c r="F10" s="80"/>
      <c r="G10" s="80"/>
      <c r="H10" s="75">
        <v>4855</v>
      </c>
    </row>
    <row r="11" ht="20.1" customHeight="1" spans="1:8">
      <c r="A11" s="61" t="s">
        <v>23</v>
      </c>
      <c r="B11" s="75">
        <v>2660</v>
      </c>
      <c r="C11" s="80"/>
      <c r="D11" s="80"/>
      <c r="E11" s="80"/>
      <c r="F11" s="80"/>
      <c r="G11" s="80"/>
      <c r="H11" s="75">
        <v>1779</v>
      </c>
    </row>
    <row r="12" ht="20.1" customHeight="1" spans="1:8">
      <c r="A12" s="61" t="s">
        <v>24</v>
      </c>
      <c r="B12" s="75">
        <v>5104</v>
      </c>
      <c r="C12" s="80"/>
      <c r="D12" s="80"/>
      <c r="E12" s="80"/>
      <c r="F12" s="80"/>
      <c r="G12" s="80"/>
      <c r="H12" s="75">
        <v>4139</v>
      </c>
    </row>
    <row r="13" ht="20.1" customHeight="1" spans="1:8">
      <c r="A13" s="61" t="s">
        <v>25</v>
      </c>
      <c r="B13" s="75">
        <v>3158</v>
      </c>
      <c r="C13" s="80"/>
      <c r="D13" s="80"/>
      <c r="E13" s="80"/>
      <c r="F13" s="80"/>
      <c r="G13" s="80"/>
      <c r="H13" s="75">
        <v>2585</v>
      </c>
    </row>
    <row r="14" ht="20.1" customHeight="1" spans="1:8">
      <c r="A14" s="61" t="s">
        <v>26</v>
      </c>
      <c r="B14" s="75">
        <v>1857</v>
      </c>
      <c r="C14" s="80"/>
      <c r="D14" s="80"/>
      <c r="E14" s="80"/>
      <c r="F14" s="80"/>
      <c r="G14" s="80"/>
      <c r="H14" s="75">
        <v>9</v>
      </c>
    </row>
    <row r="15" ht="20.1" customHeight="1" spans="1:8">
      <c r="A15" s="61" t="s">
        <v>27</v>
      </c>
      <c r="B15" s="75">
        <v>2730</v>
      </c>
      <c r="C15" s="80"/>
      <c r="D15" s="80"/>
      <c r="E15" s="80"/>
      <c r="F15" s="80"/>
      <c r="G15" s="80"/>
      <c r="H15" s="75">
        <v>2730</v>
      </c>
    </row>
    <row r="16" ht="20.1" customHeight="1" spans="1:8">
      <c r="A16" s="61" t="s">
        <v>28</v>
      </c>
      <c r="B16" s="75">
        <v>6300</v>
      </c>
      <c r="C16" s="80"/>
      <c r="D16" s="80"/>
      <c r="E16" s="80"/>
      <c r="F16" s="80"/>
      <c r="G16" s="80"/>
      <c r="H16" s="75">
        <v>5064</v>
      </c>
    </row>
    <row r="17" ht="20.1" customHeight="1" spans="1:8">
      <c r="A17" s="61" t="s">
        <v>29</v>
      </c>
      <c r="B17" s="75">
        <v>0</v>
      </c>
      <c r="C17" s="80"/>
      <c r="D17" s="80"/>
      <c r="E17" s="80"/>
      <c r="F17" s="80"/>
      <c r="G17" s="80"/>
      <c r="H17" s="75">
        <v>0</v>
      </c>
    </row>
    <row r="18" ht="20.1" customHeight="1" spans="1:8">
      <c r="A18" s="61" t="s">
        <v>30</v>
      </c>
      <c r="B18" s="75">
        <v>50</v>
      </c>
      <c r="C18" s="80"/>
      <c r="D18" s="80"/>
      <c r="E18" s="80"/>
      <c r="F18" s="80"/>
      <c r="G18" s="80"/>
      <c r="H18" s="75">
        <v>47</v>
      </c>
    </row>
    <row r="19" ht="20.1" customHeight="1" spans="1:8">
      <c r="A19" s="61" t="s">
        <v>31</v>
      </c>
      <c r="B19" s="75">
        <v>0</v>
      </c>
      <c r="C19" s="80"/>
      <c r="D19" s="80"/>
      <c r="E19" s="80"/>
      <c r="F19" s="80"/>
      <c r="G19" s="80"/>
      <c r="H19" s="75">
        <v>0</v>
      </c>
    </row>
    <row r="20" ht="20.1" customHeight="1" spans="1:8">
      <c r="A20" s="84" t="s">
        <v>32</v>
      </c>
      <c r="B20" s="80">
        <f>SUM(B21:B27)</f>
        <v>16484</v>
      </c>
      <c r="C20" s="80"/>
      <c r="D20" s="80"/>
      <c r="E20" s="80"/>
      <c r="F20" s="80"/>
      <c r="G20" s="80"/>
      <c r="H20" s="80">
        <f>SUM(H21:H27)</f>
        <v>12381</v>
      </c>
    </row>
    <row r="21" ht="20.1" customHeight="1" spans="1:8">
      <c r="A21" s="61" t="s">
        <v>33</v>
      </c>
      <c r="B21" s="75">
        <v>5670</v>
      </c>
      <c r="C21" s="80"/>
      <c r="D21" s="80"/>
      <c r="E21" s="80"/>
      <c r="F21" s="80"/>
      <c r="G21" s="80"/>
      <c r="H21" s="75">
        <v>3740</v>
      </c>
    </row>
    <row r="22" ht="20.1" customHeight="1" spans="1:8">
      <c r="A22" s="61" t="s">
        <v>34</v>
      </c>
      <c r="B22" s="75">
        <v>1785</v>
      </c>
      <c r="C22" s="80"/>
      <c r="D22" s="80"/>
      <c r="E22" s="80"/>
      <c r="F22" s="80"/>
      <c r="G22" s="80"/>
      <c r="H22" s="75">
        <v>1284</v>
      </c>
    </row>
    <row r="23" ht="20.1" customHeight="1" spans="1:8">
      <c r="A23" s="61" t="s">
        <v>35</v>
      </c>
      <c r="B23" s="75">
        <v>3459</v>
      </c>
      <c r="C23" s="80"/>
      <c r="D23" s="80"/>
      <c r="E23" s="80"/>
      <c r="F23" s="80"/>
      <c r="G23" s="80"/>
      <c r="H23" s="75">
        <v>2502</v>
      </c>
    </row>
    <row r="24" ht="20.1" customHeight="1" spans="1:8">
      <c r="A24" s="61" t="s">
        <v>36</v>
      </c>
      <c r="B24" s="75">
        <v>2347</v>
      </c>
      <c r="C24" s="80"/>
      <c r="D24" s="80"/>
      <c r="E24" s="80"/>
      <c r="F24" s="80"/>
      <c r="G24" s="80"/>
      <c r="H24" s="75">
        <v>1636</v>
      </c>
    </row>
    <row r="25" ht="20.1" customHeight="1" spans="1:8">
      <c r="A25" s="61" t="s">
        <v>37</v>
      </c>
      <c r="B25" s="75">
        <v>0</v>
      </c>
      <c r="C25" s="80"/>
      <c r="D25" s="80"/>
      <c r="E25" s="80"/>
      <c r="F25" s="80"/>
      <c r="G25" s="80"/>
      <c r="H25" s="75">
        <v>0</v>
      </c>
    </row>
    <row r="26" ht="20.1" customHeight="1" spans="1:8">
      <c r="A26" s="61" t="s">
        <v>38</v>
      </c>
      <c r="B26" s="75">
        <v>3218</v>
      </c>
      <c r="C26" s="80"/>
      <c r="D26" s="80"/>
      <c r="E26" s="80"/>
      <c r="F26" s="80"/>
      <c r="G26" s="80"/>
      <c r="H26" s="75">
        <v>3218</v>
      </c>
    </row>
    <row r="27" ht="20.1" customHeight="1" spans="1:8">
      <c r="A27" s="61" t="s">
        <v>39</v>
      </c>
      <c r="B27" s="75">
        <v>5</v>
      </c>
      <c r="C27" s="80"/>
      <c r="D27" s="80"/>
      <c r="E27" s="80"/>
      <c r="F27" s="80"/>
      <c r="G27" s="80"/>
      <c r="H27" s="75">
        <v>1</v>
      </c>
    </row>
    <row r="28" ht="20.1" customHeight="1" spans="1:8">
      <c r="A28" s="84" t="s">
        <v>40</v>
      </c>
      <c r="B28" s="80">
        <f>B4+B20</f>
        <v>88261</v>
      </c>
      <c r="C28" s="80">
        <f t="shared" ref="C28:H28" si="0">C4+C20</f>
        <v>0</v>
      </c>
      <c r="D28" s="80">
        <f t="shared" si="0"/>
        <v>0</v>
      </c>
      <c r="E28" s="80">
        <f t="shared" si="0"/>
        <v>0</v>
      </c>
      <c r="F28" s="80">
        <f t="shared" si="0"/>
        <v>0</v>
      </c>
      <c r="G28" s="80">
        <f t="shared" si="0"/>
        <v>0</v>
      </c>
      <c r="H28" s="80">
        <f t="shared" si="0"/>
        <v>63273</v>
      </c>
    </row>
    <row r="29" ht="18.75" customHeight="1"/>
  </sheetData>
  <mergeCells count="2">
    <mergeCell ref="A1:H1"/>
    <mergeCell ref="A2:H2"/>
  </mergeCells>
  <dataValidations count="1">
    <dataValidation type="decimal" operator="between" allowBlank="1" showInputMessage="1" showErrorMessage="1" sqref="B5:B19 B21:B27 H5:H19 H21:H27">
      <formula1>-99999999999999</formula1>
      <formula2>99999999999999</formula2>
    </dataValidation>
  </dataValidations>
  <printOptions horizontalCentered="1"/>
  <pageMargins left="0.751388888888889" right="0.751388888888889" top="1" bottom="1" header="0.511805555555556" footer="0.511805555555556"/>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A1" sqref="A1:H1"/>
    </sheetView>
  </sheetViews>
  <sheetFormatPr defaultColWidth="9.125" defaultRowHeight="13.5" outlineLevelCol="7"/>
  <cols>
    <col min="1" max="1" width="34.25" style="20" customWidth="1"/>
    <col min="2" max="2" width="18" style="19" customWidth="1"/>
    <col min="3" max="7" width="9.125" style="20" hidden="1" customWidth="1"/>
    <col min="8" max="8" width="18.75" style="19" customWidth="1"/>
    <col min="9" max="248" width="9.125" style="20" customWidth="1"/>
    <col min="249" max="16384" width="9.125" style="20"/>
  </cols>
  <sheetData>
    <row r="1" ht="30" customHeight="1" spans="1:8">
      <c r="A1" s="26" t="s">
        <v>41</v>
      </c>
      <c r="B1" s="26"/>
      <c r="C1" s="26"/>
      <c r="D1" s="26"/>
      <c r="E1" s="26"/>
      <c r="F1" s="26"/>
      <c r="G1" s="26"/>
      <c r="H1" s="26"/>
    </row>
    <row r="2" ht="17.1" customHeight="1" spans="1:8">
      <c r="A2" s="18" t="s">
        <v>42</v>
      </c>
      <c r="C2" s="18"/>
      <c r="D2" s="18"/>
      <c r="E2" s="18"/>
      <c r="F2" s="18"/>
      <c r="G2" s="18"/>
    </row>
    <row r="3" s="19" customFormat="1" ht="17.1" customHeight="1" spans="1:8">
      <c r="A3" s="80" t="s">
        <v>13</v>
      </c>
      <c r="B3" s="80" t="s">
        <v>14</v>
      </c>
      <c r="C3" s="80"/>
      <c r="D3" s="80"/>
      <c r="E3" s="80"/>
      <c r="F3" s="80"/>
      <c r="G3" s="80"/>
      <c r="H3" s="80" t="s">
        <v>15</v>
      </c>
    </row>
    <row r="4" ht="17.1" customHeight="1" spans="1:8">
      <c r="A4" s="81" t="s">
        <v>43</v>
      </c>
      <c r="B4" s="75">
        <v>32323</v>
      </c>
      <c r="C4" s="80"/>
      <c r="D4" s="80"/>
      <c r="E4" s="80"/>
      <c r="F4" s="80"/>
      <c r="G4" s="80"/>
      <c r="H4" s="75">
        <v>14647</v>
      </c>
    </row>
    <row r="5" ht="17.1" customHeight="1" spans="1:8">
      <c r="A5" s="81" t="s">
        <v>44</v>
      </c>
      <c r="B5" s="75">
        <v>0</v>
      </c>
      <c r="C5" s="80"/>
      <c r="D5" s="80"/>
      <c r="E5" s="80"/>
      <c r="F5" s="80"/>
      <c r="G5" s="80"/>
      <c r="H5" s="75">
        <v>0</v>
      </c>
    </row>
    <row r="6" ht="17.1" customHeight="1" spans="1:8">
      <c r="A6" s="81" t="s">
        <v>45</v>
      </c>
      <c r="B6" s="75">
        <v>44</v>
      </c>
      <c r="C6" s="80"/>
      <c r="D6" s="80"/>
      <c r="E6" s="80"/>
      <c r="F6" s="80"/>
      <c r="G6" s="80"/>
      <c r="H6" s="75">
        <v>44</v>
      </c>
    </row>
    <row r="7" ht="17.1" customHeight="1" spans="1:8">
      <c r="A7" s="81" t="s">
        <v>46</v>
      </c>
      <c r="B7" s="75">
        <v>12960</v>
      </c>
      <c r="C7" s="80"/>
      <c r="D7" s="80"/>
      <c r="E7" s="80"/>
      <c r="F7" s="80"/>
      <c r="G7" s="80"/>
      <c r="H7" s="75">
        <v>10441</v>
      </c>
    </row>
    <row r="8" ht="17.1" customHeight="1" spans="1:8">
      <c r="A8" s="81" t="s">
        <v>47</v>
      </c>
      <c r="B8" s="75">
        <v>58032</v>
      </c>
      <c r="C8" s="80"/>
      <c r="D8" s="80"/>
      <c r="E8" s="80"/>
      <c r="F8" s="80"/>
      <c r="G8" s="80"/>
      <c r="H8" s="75">
        <v>18904</v>
      </c>
    </row>
    <row r="9" ht="17.1" customHeight="1" spans="1:8">
      <c r="A9" s="81" t="s">
        <v>48</v>
      </c>
      <c r="B9" s="75">
        <v>1624</v>
      </c>
      <c r="C9" s="80"/>
      <c r="D9" s="80"/>
      <c r="E9" s="80"/>
      <c r="F9" s="80"/>
      <c r="G9" s="80"/>
      <c r="H9" s="75">
        <v>1512</v>
      </c>
    </row>
    <row r="10" ht="17.1" customHeight="1" spans="1:8">
      <c r="A10" s="81" t="s">
        <v>49</v>
      </c>
      <c r="B10" s="75">
        <v>2038</v>
      </c>
      <c r="C10" s="80"/>
      <c r="D10" s="80"/>
      <c r="E10" s="80"/>
      <c r="F10" s="80"/>
      <c r="G10" s="80"/>
      <c r="H10" s="75">
        <v>1339</v>
      </c>
    </row>
    <row r="11" ht="17.1" customHeight="1" spans="1:8">
      <c r="A11" s="81" t="s">
        <v>50</v>
      </c>
      <c r="B11" s="75">
        <v>35159</v>
      </c>
      <c r="C11" s="80"/>
      <c r="D11" s="80"/>
      <c r="E11" s="80"/>
      <c r="F11" s="80"/>
      <c r="G11" s="80"/>
      <c r="H11" s="75">
        <v>7355</v>
      </c>
    </row>
    <row r="12" ht="17.1" customHeight="1" spans="1:8">
      <c r="A12" s="81" t="s">
        <v>51</v>
      </c>
      <c r="B12" s="75">
        <v>21748</v>
      </c>
      <c r="C12" s="80"/>
      <c r="D12" s="80"/>
      <c r="E12" s="80"/>
      <c r="F12" s="80"/>
      <c r="G12" s="80"/>
      <c r="H12" s="75">
        <v>13132</v>
      </c>
    </row>
    <row r="13" ht="17.1" customHeight="1" spans="1:8">
      <c r="A13" s="81" t="s">
        <v>52</v>
      </c>
      <c r="B13" s="75">
        <v>7757</v>
      </c>
      <c r="C13" s="80"/>
      <c r="D13" s="80"/>
      <c r="E13" s="80"/>
      <c r="F13" s="80"/>
      <c r="G13" s="80"/>
      <c r="H13" s="75">
        <v>6479</v>
      </c>
    </row>
    <row r="14" ht="17.1" customHeight="1" spans="1:8">
      <c r="A14" s="81" t="s">
        <v>53</v>
      </c>
      <c r="B14" s="75">
        <v>43274</v>
      </c>
      <c r="C14" s="80"/>
      <c r="D14" s="80"/>
      <c r="E14" s="80"/>
      <c r="F14" s="80"/>
      <c r="G14" s="80"/>
      <c r="H14" s="75">
        <v>25238</v>
      </c>
    </row>
    <row r="15" ht="17.1" customHeight="1" spans="1:8">
      <c r="A15" s="81" t="s">
        <v>54</v>
      </c>
      <c r="B15" s="75">
        <v>37549</v>
      </c>
      <c r="C15" s="80"/>
      <c r="D15" s="80"/>
      <c r="E15" s="80"/>
      <c r="F15" s="80"/>
      <c r="G15" s="80"/>
      <c r="H15" s="75">
        <v>29625</v>
      </c>
    </row>
    <row r="16" ht="17.1" customHeight="1" spans="1:8">
      <c r="A16" s="81" t="s">
        <v>55</v>
      </c>
      <c r="B16" s="75">
        <v>2575</v>
      </c>
      <c r="C16" s="80"/>
      <c r="D16" s="80"/>
      <c r="E16" s="80"/>
      <c r="F16" s="80"/>
      <c r="G16" s="80"/>
      <c r="H16" s="75">
        <v>0</v>
      </c>
    </row>
    <row r="17" ht="17.1" customHeight="1" spans="1:8">
      <c r="A17" s="81" t="s">
        <v>56</v>
      </c>
      <c r="B17" s="75">
        <v>18698</v>
      </c>
      <c r="C17" s="80"/>
      <c r="D17" s="80"/>
      <c r="E17" s="80"/>
      <c r="F17" s="80"/>
      <c r="G17" s="80"/>
      <c r="H17" s="75">
        <v>18696</v>
      </c>
    </row>
    <row r="18" ht="17.1" customHeight="1" spans="1:8">
      <c r="A18" s="81" t="s">
        <v>57</v>
      </c>
      <c r="B18" s="75">
        <v>3169</v>
      </c>
      <c r="C18" s="80"/>
      <c r="D18" s="80"/>
      <c r="E18" s="80"/>
      <c r="F18" s="80"/>
      <c r="G18" s="80"/>
      <c r="H18" s="75">
        <v>3093</v>
      </c>
    </row>
    <row r="19" ht="17.1" customHeight="1" spans="1:8">
      <c r="A19" s="81" t="s">
        <v>58</v>
      </c>
      <c r="B19" s="75">
        <v>305</v>
      </c>
      <c r="C19" s="80"/>
      <c r="D19" s="80"/>
      <c r="E19" s="80"/>
      <c r="F19" s="80"/>
      <c r="G19" s="80"/>
      <c r="H19" s="75">
        <v>269</v>
      </c>
    </row>
    <row r="20" ht="17.1" customHeight="1" spans="1:8">
      <c r="A20" s="81" t="s">
        <v>59</v>
      </c>
      <c r="B20" s="75">
        <v>0</v>
      </c>
      <c r="C20" s="80"/>
      <c r="D20" s="80"/>
      <c r="E20" s="80"/>
      <c r="F20" s="80"/>
      <c r="G20" s="80"/>
      <c r="H20" s="75">
        <v>0</v>
      </c>
    </row>
    <row r="21" ht="17.1" customHeight="1" spans="1:8">
      <c r="A21" s="81" t="s">
        <v>60</v>
      </c>
      <c r="B21" s="75">
        <v>2304</v>
      </c>
      <c r="C21" s="80"/>
      <c r="D21" s="80"/>
      <c r="E21" s="80"/>
      <c r="F21" s="80"/>
      <c r="G21" s="80"/>
      <c r="H21" s="75">
        <v>1572</v>
      </c>
    </row>
    <row r="22" ht="17.1" customHeight="1" spans="1:8">
      <c r="A22" s="81" t="s">
        <v>61</v>
      </c>
      <c r="B22" s="75">
        <v>28298</v>
      </c>
      <c r="C22" s="80"/>
      <c r="D22" s="80"/>
      <c r="E22" s="80"/>
      <c r="F22" s="80"/>
      <c r="G22" s="80"/>
      <c r="H22" s="75">
        <v>25704</v>
      </c>
    </row>
    <row r="23" ht="17.1" customHeight="1" spans="1:8">
      <c r="A23" s="81" t="s">
        <v>62</v>
      </c>
      <c r="B23" s="75">
        <v>1096</v>
      </c>
      <c r="C23" s="80"/>
      <c r="D23" s="80"/>
      <c r="E23" s="80"/>
      <c r="F23" s="80"/>
      <c r="G23" s="80"/>
      <c r="H23" s="75">
        <v>69</v>
      </c>
    </row>
    <row r="24" ht="17.1" customHeight="1" spans="1:8">
      <c r="A24" s="81" t="s">
        <v>63</v>
      </c>
      <c r="B24" s="80"/>
      <c r="C24" s="80"/>
      <c r="D24" s="80"/>
      <c r="E24" s="80"/>
      <c r="F24" s="80"/>
      <c r="G24" s="80"/>
      <c r="H24" s="80"/>
    </row>
    <row r="25" ht="17.1" customHeight="1" spans="1:8">
      <c r="A25" s="81" t="s">
        <v>64</v>
      </c>
      <c r="B25" s="75">
        <v>3809</v>
      </c>
      <c r="C25" s="80"/>
      <c r="D25" s="80"/>
      <c r="E25" s="80"/>
      <c r="F25" s="80"/>
      <c r="G25" s="80"/>
      <c r="H25" s="75">
        <v>2625</v>
      </c>
    </row>
    <row r="26" ht="17.1" customHeight="1" spans="1:8">
      <c r="A26" s="81" t="s">
        <v>65</v>
      </c>
      <c r="B26" s="75">
        <v>1003</v>
      </c>
      <c r="C26" s="80"/>
      <c r="D26" s="80"/>
      <c r="E26" s="80"/>
      <c r="F26" s="80"/>
      <c r="G26" s="80"/>
      <c r="H26" s="75">
        <v>0</v>
      </c>
    </row>
    <row r="27" ht="17.1" customHeight="1" spans="1:8">
      <c r="A27" s="81" t="s">
        <v>66</v>
      </c>
      <c r="B27" s="75">
        <v>15539</v>
      </c>
      <c r="C27" s="80"/>
      <c r="D27" s="80"/>
      <c r="E27" s="80"/>
      <c r="F27" s="80"/>
      <c r="G27" s="80"/>
      <c r="H27" s="75">
        <v>12593</v>
      </c>
    </row>
    <row r="28" ht="17.1" customHeight="1" spans="1:8">
      <c r="A28" s="81" t="s">
        <v>67</v>
      </c>
      <c r="B28" s="75">
        <v>77</v>
      </c>
      <c r="C28" s="80"/>
      <c r="D28" s="80"/>
      <c r="E28" s="80"/>
      <c r="F28" s="80"/>
      <c r="G28" s="80"/>
      <c r="H28" s="75">
        <v>77</v>
      </c>
    </row>
    <row r="29" ht="17.1" customHeight="1" spans="1:8">
      <c r="A29" s="81" t="s">
        <v>68</v>
      </c>
      <c r="B29" s="80">
        <f>SUM(B4:B28)</f>
        <v>329381</v>
      </c>
      <c r="C29" s="80">
        <f t="shared" ref="C29:H29" si="0">SUM(C4:C28)</f>
        <v>0</v>
      </c>
      <c r="D29" s="80">
        <f t="shared" si="0"/>
        <v>0</v>
      </c>
      <c r="E29" s="80">
        <f t="shared" si="0"/>
        <v>0</v>
      </c>
      <c r="F29" s="80">
        <f t="shared" si="0"/>
        <v>0</v>
      </c>
      <c r="G29" s="80">
        <f t="shared" si="0"/>
        <v>0</v>
      </c>
      <c r="H29" s="80">
        <f t="shared" si="0"/>
        <v>193414</v>
      </c>
    </row>
    <row r="30" ht="18.75" customHeight="1"/>
  </sheetData>
  <mergeCells count="2">
    <mergeCell ref="A1:H1"/>
    <mergeCell ref="A2:H2"/>
  </mergeCells>
  <dataValidations count="1">
    <dataValidation type="decimal" operator="between" allowBlank="1" showInputMessage="1" showErrorMessage="1" sqref="B4:B23 B25:B28 H4:H23 H25:H28">
      <formula1>-99999999999999</formula1>
      <formula2>99999999999999</formula2>
    </dataValidation>
  </dataValidations>
  <printOptions horizontalCentered="1"/>
  <pageMargins left="0.751388888888889" right="0.751388888888889" top="1" bottom="1" header="0.511805555555556" footer="0.511805555555556"/>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8"/>
  <sheetViews>
    <sheetView topLeftCell="A193" workbookViewId="0">
      <selection activeCell="B32" sqref="B32"/>
    </sheetView>
  </sheetViews>
  <sheetFormatPr defaultColWidth="12.125" defaultRowHeight="17.15" customHeight="1" outlineLevelCol="2"/>
  <cols>
    <col min="1" max="1" width="9.875" style="48" customWidth="1"/>
    <col min="2" max="2" width="54.25" style="48" customWidth="1"/>
    <col min="3" max="3" width="13.25" style="73" customWidth="1"/>
    <col min="4" max="16384" width="12.125" style="46"/>
  </cols>
  <sheetData>
    <row r="1" s="46" customFormat="1" ht="33.75" customHeight="1" spans="1:3">
      <c r="A1" s="49" t="s">
        <v>5</v>
      </c>
      <c r="B1" s="49"/>
      <c r="C1" s="49"/>
    </row>
    <row r="2" s="46" customFormat="1" ht="17.25" customHeight="1" spans="1:3">
      <c r="A2" s="50" t="str">
        <f>"单位："&amp;'[1]##BASEINFO'!$B$19</f>
        <v>单位：万元</v>
      </c>
      <c r="B2" s="50"/>
      <c r="C2" s="74"/>
    </row>
    <row r="3" s="46" customFormat="1" ht="17.25" customHeight="1" spans="1:3">
      <c r="A3" s="12" t="s">
        <v>69</v>
      </c>
      <c r="B3" s="12" t="s">
        <v>70</v>
      </c>
      <c r="C3" s="12" t="s">
        <v>71</v>
      </c>
    </row>
    <row r="4" s="46" customFormat="1" ht="17.25" customHeight="1" spans="1:3">
      <c r="A4" s="22"/>
      <c r="B4" s="12" t="s">
        <v>72</v>
      </c>
      <c r="C4" s="75">
        <v>193414</v>
      </c>
    </row>
    <row r="5" s="46" customFormat="1" ht="17.25" customHeight="1" spans="1:3">
      <c r="A5" s="22">
        <v>201</v>
      </c>
      <c r="B5" s="61" t="s">
        <v>73</v>
      </c>
      <c r="C5" s="75">
        <v>14647</v>
      </c>
    </row>
    <row r="6" s="46" customFormat="1" ht="17.25" customHeight="1" spans="1:3">
      <c r="A6" s="22">
        <v>20101</v>
      </c>
      <c r="B6" s="61" t="s">
        <v>74</v>
      </c>
      <c r="C6" s="75">
        <v>0</v>
      </c>
    </row>
    <row r="7" s="46" customFormat="1" ht="17.25" customHeight="1" spans="1:3">
      <c r="A7" s="22">
        <v>2010101</v>
      </c>
      <c r="B7" s="22" t="s">
        <v>75</v>
      </c>
      <c r="C7" s="75"/>
    </row>
    <row r="8" s="46" customFormat="1" ht="17.25" customHeight="1" spans="1:3">
      <c r="A8" s="22">
        <v>2010102</v>
      </c>
      <c r="B8" s="22" t="s">
        <v>76</v>
      </c>
      <c r="C8" s="75"/>
    </row>
    <row r="9" s="46" customFormat="1" ht="17.25" customHeight="1" spans="1:3">
      <c r="A9" s="22">
        <v>2010103</v>
      </c>
      <c r="B9" s="22" t="s">
        <v>77</v>
      </c>
      <c r="C9" s="75"/>
    </row>
    <row r="10" s="46" customFormat="1" ht="17.25" customHeight="1" spans="1:3">
      <c r="A10" s="22">
        <v>2010104</v>
      </c>
      <c r="B10" s="22" t="s">
        <v>78</v>
      </c>
      <c r="C10" s="75"/>
    </row>
    <row r="11" s="46" customFormat="1" ht="17.25" customHeight="1" spans="1:3">
      <c r="A11" s="22">
        <v>2010105</v>
      </c>
      <c r="B11" s="22" t="s">
        <v>79</v>
      </c>
      <c r="C11" s="75"/>
    </row>
    <row r="12" s="46" customFormat="1" ht="17.25" customHeight="1" spans="1:3">
      <c r="A12" s="22">
        <v>2010106</v>
      </c>
      <c r="B12" s="22" t="s">
        <v>80</v>
      </c>
      <c r="C12" s="75"/>
    </row>
    <row r="13" s="46" customFormat="1" ht="17.25" customHeight="1" spans="1:3">
      <c r="A13" s="22">
        <v>2010107</v>
      </c>
      <c r="B13" s="22" t="s">
        <v>81</v>
      </c>
      <c r="C13" s="75"/>
    </row>
    <row r="14" s="46" customFormat="1" ht="17.25" customHeight="1" spans="1:3">
      <c r="A14" s="22">
        <v>2010108</v>
      </c>
      <c r="B14" s="22" t="s">
        <v>82</v>
      </c>
      <c r="C14" s="75"/>
    </row>
    <row r="15" s="46" customFormat="1" ht="17.25" customHeight="1" spans="1:3">
      <c r="A15" s="22">
        <v>2010109</v>
      </c>
      <c r="B15" s="22" t="s">
        <v>83</v>
      </c>
      <c r="C15" s="75"/>
    </row>
    <row r="16" s="46" customFormat="1" ht="17.25" customHeight="1" spans="1:3">
      <c r="A16" s="22">
        <v>2010150</v>
      </c>
      <c r="B16" s="22" t="s">
        <v>84</v>
      </c>
      <c r="C16" s="75"/>
    </row>
    <row r="17" s="46" customFormat="1" ht="17.25" customHeight="1" spans="1:3">
      <c r="A17" s="22">
        <v>2010199</v>
      </c>
      <c r="B17" s="22" t="s">
        <v>85</v>
      </c>
      <c r="C17" s="75"/>
    </row>
    <row r="18" s="46" customFormat="1" ht="17.25" customHeight="1" spans="1:3">
      <c r="A18" s="22">
        <v>20102</v>
      </c>
      <c r="B18" s="61" t="s">
        <v>86</v>
      </c>
      <c r="C18" s="75">
        <v>0</v>
      </c>
    </row>
    <row r="19" s="46" customFormat="1" ht="17.25" customHeight="1" spans="1:3">
      <c r="A19" s="22">
        <v>2010201</v>
      </c>
      <c r="B19" s="22" t="s">
        <v>75</v>
      </c>
      <c r="C19" s="75"/>
    </row>
    <row r="20" s="46" customFormat="1" ht="17.25" customHeight="1" spans="1:3">
      <c r="A20" s="22">
        <v>2010202</v>
      </c>
      <c r="B20" s="22" t="s">
        <v>76</v>
      </c>
      <c r="C20" s="75"/>
    </row>
    <row r="21" s="46" customFormat="1" ht="17.25" customHeight="1" spans="1:3">
      <c r="A21" s="22">
        <v>2010203</v>
      </c>
      <c r="B21" s="22" t="s">
        <v>77</v>
      </c>
      <c r="C21" s="75"/>
    </row>
    <row r="22" s="46" customFormat="1" ht="17.25" customHeight="1" spans="1:3">
      <c r="A22" s="22">
        <v>2010204</v>
      </c>
      <c r="B22" s="22" t="s">
        <v>87</v>
      </c>
      <c r="C22" s="75"/>
    </row>
    <row r="23" s="46" customFormat="1" ht="17.25" customHeight="1" spans="1:3">
      <c r="A23" s="22">
        <v>2010205</v>
      </c>
      <c r="B23" s="22" t="s">
        <v>88</v>
      </c>
      <c r="C23" s="75"/>
    </row>
    <row r="24" s="46" customFormat="1" ht="17.25" customHeight="1" spans="1:3">
      <c r="A24" s="22">
        <v>2010206</v>
      </c>
      <c r="B24" s="22" t="s">
        <v>89</v>
      </c>
      <c r="C24" s="75"/>
    </row>
    <row r="25" s="46" customFormat="1" ht="17.25" customHeight="1" spans="1:3">
      <c r="A25" s="22">
        <v>2010250</v>
      </c>
      <c r="B25" s="22" t="s">
        <v>84</v>
      </c>
      <c r="C25" s="75"/>
    </row>
    <row r="26" s="46" customFormat="1" ht="17.25" customHeight="1" spans="1:3">
      <c r="A26" s="22">
        <v>2010299</v>
      </c>
      <c r="B26" s="22" t="s">
        <v>90</v>
      </c>
      <c r="C26" s="75"/>
    </row>
    <row r="27" s="46" customFormat="1" ht="17.25" customHeight="1" spans="1:3">
      <c r="A27" s="22">
        <v>20103</v>
      </c>
      <c r="B27" s="61" t="s">
        <v>91</v>
      </c>
      <c r="C27" s="75">
        <v>3173</v>
      </c>
    </row>
    <row r="28" s="46" customFormat="1" ht="17.25" customHeight="1" spans="1:3">
      <c r="A28" s="22">
        <v>2010301</v>
      </c>
      <c r="B28" s="22" t="s">
        <v>75</v>
      </c>
      <c r="C28" s="75">
        <v>1886</v>
      </c>
    </row>
    <row r="29" s="46" customFormat="1" ht="17.25" customHeight="1" spans="1:3">
      <c r="A29" s="22">
        <v>2010302</v>
      </c>
      <c r="B29" s="22" t="s">
        <v>76</v>
      </c>
      <c r="C29" s="75">
        <v>315</v>
      </c>
    </row>
    <row r="30" s="46" customFormat="1" ht="17.25" customHeight="1" spans="1:3">
      <c r="A30" s="22">
        <v>2010303</v>
      </c>
      <c r="B30" s="22" t="s">
        <v>77</v>
      </c>
      <c r="C30" s="75"/>
    </row>
    <row r="31" s="46" customFormat="1" ht="17.25" customHeight="1" spans="1:3">
      <c r="A31" s="22">
        <v>2010304</v>
      </c>
      <c r="B31" s="22" t="s">
        <v>92</v>
      </c>
      <c r="C31" s="75"/>
    </row>
    <row r="32" s="46" customFormat="1" ht="17.25" customHeight="1" spans="1:3">
      <c r="A32" s="22">
        <v>2010305</v>
      </c>
      <c r="B32" s="22" t="s">
        <v>93</v>
      </c>
      <c r="C32" s="75"/>
    </row>
    <row r="33" s="46" customFormat="1" ht="17.25" customHeight="1" spans="1:3">
      <c r="A33" s="22">
        <v>2010306</v>
      </c>
      <c r="B33" s="22" t="s">
        <v>94</v>
      </c>
      <c r="C33" s="75"/>
    </row>
    <row r="34" s="46" customFormat="1" ht="17.25" customHeight="1" spans="1:3">
      <c r="A34" s="22">
        <v>2010309</v>
      </c>
      <c r="B34" s="22" t="s">
        <v>95</v>
      </c>
      <c r="C34" s="75"/>
    </row>
    <row r="35" s="46" customFormat="1" ht="17.25" customHeight="1" spans="1:3">
      <c r="A35" s="22">
        <v>2010350</v>
      </c>
      <c r="B35" s="22" t="s">
        <v>84</v>
      </c>
      <c r="C35" s="75"/>
    </row>
    <row r="36" s="46" customFormat="1" ht="17.25" customHeight="1" spans="1:3">
      <c r="A36" s="22">
        <v>2010399</v>
      </c>
      <c r="B36" s="22" t="s">
        <v>96</v>
      </c>
      <c r="C36" s="75">
        <v>972</v>
      </c>
    </row>
    <row r="37" s="46" customFormat="1" ht="17.25" customHeight="1" spans="1:3">
      <c r="A37" s="22">
        <v>20104</v>
      </c>
      <c r="B37" s="61" t="s">
        <v>97</v>
      </c>
      <c r="C37" s="75">
        <v>170</v>
      </c>
    </row>
    <row r="38" s="46" customFormat="1" ht="17.25" customHeight="1" spans="1:3">
      <c r="A38" s="22">
        <v>2010401</v>
      </c>
      <c r="B38" s="22" t="s">
        <v>75</v>
      </c>
      <c r="C38" s="75">
        <v>134</v>
      </c>
    </row>
    <row r="39" s="46" customFormat="1" ht="17.25" customHeight="1" spans="1:3">
      <c r="A39" s="22">
        <v>2010402</v>
      </c>
      <c r="B39" s="22" t="s">
        <v>76</v>
      </c>
      <c r="C39" s="75"/>
    </row>
    <row r="40" s="46" customFormat="1" ht="17.25" customHeight="1" spans="1:3">
      <c r="A40" s="22">
        <v>2010403</v>
      </c>
      <c r="B40" s="22" t="s">
        <v>77</v>
      </c>
      <c r="C40" s="75"/>
    </row>
    <row r="41" s="46" customFormat="1" ht="17.25" customHeight="1" spans="1:3">
      <c r="A41" s="22">
        <v>2010404</v>
      </c>
      <c r="B41" s="22" t="s">
        <v>98</v>
      </c>
      <c r="C41" s="75"/>
    </row>
    <row r="42" s="46" customFormat="1" ht="17.25" customHeight="1" spans="1:3">
      <c r="A42" s="22">
        <v>2010405</v>
      </c>
      <c r="B42" s="22" t="s">
        <v>99</v>
      </c>
      <c r="C42" s="75"/>
    </row>
    <row r="43" s="46" customFormat="1" ht="17.25" customHeight="1" spans="1:3">
      <c r="A43" s="22">
        <v>2010406</v>
      </c>
      <c r="B43" s="22" t="s">
        <v>100</v>
      </c>
      <c r="C43" s="75"/>
    </row>
    <row r="44" s="46" customFormat="1" ht="17.25" customHeight="1" spans="1:3">
      <c r="A44" s="22">
        <v>2010407</v>
      </c>
      <c r="B44" s="22" t="s">
        <v>101</v>
      </c>
      <c r="C44" s="75"/>
    </row>
    <row r="45" s="46" customFormat="1" ht="17.25" customHeight="1" spans="1:3">
      <c r="A45" s="22">
        <v>2010408</v>
      </c>
      <c r="B45" s="22" t="s">
        <v>102</v>
      </c>
      <c r="C45" s="75">
        <v>5</v>
      </c>
    </row>
    <row r="46" s="46" customFormat="1" ht="17.25" customHeight="1" spans="1:3">
      <c r="A46" s="22">
        <v>2010450</v>
      </c>
      <c r="B46" s="22" t="s">
        <v>84</v>
      </c>
      <c r="C46" s="75"/>
    </row>
    <row r="47" s="46" customFormat="1" ht="17.25" customHeight="1" spans="1:3">
      <c r="A47" s="22">
        <v>2010499</v>
      </c>
      <c r="B47" s="22" t="s">
        <v>103</v>
      </c>
      <c r="C47" s="75">
        <v>31</v>
      </c>
    </row>
    <row r="48" s="46" customFormat="1" ht="17.25" customHeight="1" spans="1:3">
      <c r="A48" s="22">
        <v>20105</v>
      </c>
      <c r="B48" s="61" t="s">
        <v>104</v>
      </c>
      <c r="C48" s="75">
        <v>152</v>
      </c>
    </row>
    <row r="49" s="46" customFormat="1" ht="17.25" customHeight="1" spans="1:3">
      <c r="A49" s="22">
        <v>2010501</v>
      </c>
      <c r="B49" s="22" t="s">
        <v>75</v>
      </c>
      <c r="C49" s="75">
        <v>94</v>
      </c>
    </row>
    <row r="50" s="46" customFormat="1" ht="17.25" customHeight="1" spans="1:3">
      <c r="A50" s="22">
        <v>2010502</v>
      </c>
      <c r="B50" s="22" t="s">
        <v>76</v>
      </c>
      <c r="C50" s="75"/>
    </row>
    <row r="51" s="46" customFormat="1" ht="17.25" customHeight="1" spans="1:3">
      <c r="A51" s="22">
        <v>2010503</v>
      </c>
      <c r="B51" s="22" t="s">
        <v>77</v>
      </c>
      <c r="C51" s="75"/>
    </row>
    <row r="52" s="46" customFormat="1" ht="17.25" customHeight="1" spans="1:3">
      <c r="A52" s="22">
        <v>2010504</v>
      </c>
      <c r="B52" s="22" t="s">
        <v>105</v>
      </c>
      <c r="C52" s="75"/>
    </row>
    <row r="53" s="46" customFormat="1" ht="17.25" customHeight="1" spans="1:3">
      <c r="A53" s="22">
        <v>2010505</v>
      </c>
      <c r="B53" s="22" t="s">
        <v>106</v>
      </c>
      <c r="C53" s="75">
        <v>8</v>
      </c>
    </row>
    <row r="54" s="46" customFormat="1" ht="17.25" customHeight="1" spans="1:3">
      <c r="A54" s="22">
        <v>2010506</v>
      </c>
      <c r="B54" s="22" t="s">
        <v>107</v>
      </c>
      <c r="C54" s="75"/>
    </row>
    <row r="55" s="46" customFormat="1" ht="17.25" customHeight="1" spans="1:3">
      <c r="A55" s="22">
        <v>2010507</v>
      </c>
      <c r="B55" s="22" t="s">
        <v>108</v>
      </c>
      <c r="C55" s="75"/>
    </row>
    <row r="56" s="46" customFormat="1" ht="17.25" customHeight="1" spans="1:3">
      <c r="A56" s="22">
        <v>2010508</v>
      </c>
      <c r="B56" s="22" t="s">
        <v>109</v>
      </c>
      <c r="C56" s="75">
        <v>50</v>
      </c>
    </row>
    <row r="57" s="46" customFormat="1" ht="17.25" customHeight="1" spans="1:3">
      <c r="A57" s="22">
        <v>2010550</v>
      </c>
      <c r="B57" s="22" t="s">
        <v>84</v>
      </c>
      <c r="C57" s="75"/>
    </row>
    <row r="58" s="46" customFormat="1" ht="17.25" customHeight="1" spans="1:3">
      <c r="A58" s="22">
        <v>2010599</v>
      </c>
      <c r="B58" s="22" t="s">
        <v>110</v>
      </c>
      <c r="C58" s="75"/>
    </row>
    <row r="59" s="46" customFormat="1" ht="17.25" customHeight="1" spans="1:3">
      <c r="A59" s="22">
        <v>20106</v>
      </c>
      <c r="B59" s="61" t="s">
        <v>111</v>
      </c>
      <c r="C59" s="75">
        <v>312</v>
      </c>
    </row>
    <row r="60" s="46" customFormat="1" ht="17.25" customHeight="1" spans="1:3">
      <c r="A60" s="22">
        <v>2010601</v>
      </c>
      <c r="B60" s="22" t="s">
        <v>75</v>
      </c>
      <c r="C60" s="75">
        <v>255</v>
      </c>
    </row>
    <row r="61" s="46" customFormat="1" ht="17.25" customHeight="1" spans="1:3">
      <c r="A61" s="22">
        <v>2010602</v>
      </c>
      <c r="B61" s="22" t="s">
        <v>76</v>
      </c>
      <c r="C61" s="75">
        <v>2</v>
      </c>
    </row>
    <row r="62" s="46" customFormat="1" ht="17.25" customHeight="1" spans="1:3">
      <c r="A62" s="22">
        <v>2010603</v>
      </c>
      <c r="B62" s="22" t="s">
        <v>77</v>
      </c>
      <c r="C62" s="75"/>
    </row>
    <row r="63" s="46" customFormat="1" ht="17.25" customHeight="1" spans="1:3">
      <c r="A63" s="22">
        <v>2010604</v>
      </c>
      <c r="B63" s="22" t="s">
        <v>112</v>
      </c>
      <c r="C63" s="75"/>
    </row>
    <row r="64" s="46" customFormat="1" ht="17.25" customHeight="1" spans="1:3">
      <c r="A64" s="22">
        <v>2010605</v>
      </c>
      <c r="B64" s="22" t="s">
        <v>113</v>
      </c>
      <c r="C64" s="75"/>
    </row>
    <row r="65" s="46" customFormat="1" ht="17.25" customHeight="1" spans="1:3">
      <c r="A65" s="22">
        <v>2010606</v>
      </c>
      <c r="B65" s="22" t="s">
        <v>114</v>
      </c>
      <c r="C65" s="75"/>
    </row>
    <row r="66" s="46" customFormat="1" ht="17.25" customHeight="1" spans="1:3">
      <c r="A66" s="22">
        <v>2010607</v>
      </c>
      <c r="B66" s="22" t="s">
        <v>115</v>
      </c>
      <c r="C66" s="75"/>
    </row>
    <row r="67" s="46" customFormat="1" ht="17.25" customHeight="1" spans="1:3">
      <c r="A67" s="22">
        <v>2010608</v>
      </c>
      <c r="B67" s="22" t="s">
        <v>116</v>
      </c>
      <c r="C67" s="75"/>
    </row>
    <row r="68" s="46" customFormat="1" ht="17.25" customHeight="1" spans="1:3">
      <c r="A68" s="22">
        <v>2010650</v>
      </c>
      <c r="B68" s="22" t="s">
        <v>84</v>
      </c>
      <c r="C68" s="75"/>
    </row>
    <row r="69" s="46" customFormat="1" ht="17.25" customHeight="1" spans="1:3">
      <c r="A69" s="22">
        <v>2010699</v>
      </c>
      <c r="B69" s="22" t="s">
        <v>117</v>
      </c>
      <c r="C69" s="75">
        <v>55</v>
      </c>
    </row>
    <row r="70" s="46" customFormat="1" ht="17.25" customHeight="1" spans="1:3">
      <c r="A70" s="22">
        <v>20107</v>
      </c>
      <c r="B70" s="61" t="s">
        <v>118</v>
      </c>
      <c r="C70" s="75">
        <v>1800</v>
      </c>
    </row>
    <row r="71" s="46" customFormat="1" ht="17.25" customHeight="1" spans="1:3">
      <c r="A71" s="22">
        <v>2010701</v>
      </c>
      <c r="B71" s="22" t="s">
        <v>75</v>
      </c>
      <c r="C71" s="75"/>
    </row>
    <row r="72" s="46" customFormat="1" ht="17.25" customHeight="1" spans="1:3">
      <c r="A72" s="22">
        <v>2010702</v>
      </c>
      <c r="B72" s="22" t="s">
        <v>76</v>
      </c>
      <c r="C72" s="75"/>
    </row>
    <row r="73" s="46" customFormat="1" ht="17.25" customHeight="1" spans="1:3">
      <c r="A73" s="22">
        <v>2010703</v>
      </c>
      <c r="B73" s="22" t="s">
        <v>77</v>
      </c>
      <c r="C73" s="75"/>
    </row>
    <row r="74" s="46" customFormat="1" ht="17.25" customHeight="1" spans="1:3">
      <c r="A74" s="22">
        <v>2010709</v>
      </c>
      <c r="B74" s="22" t="s">
        <v>115</v>
      </c>
      <c r="C74" s="75"/>
    </row>
    <row r="75" s="46" customFormat="1" ht="17.25" customHeight="1" spans="1:3">
      <c r="A75" s="22">
        <v>2010710</v>
      </c>
      <c r="B75" s="22" t="s">
        <v>119</v>
      </c>
      <c r="C75" s="75"/>
    </row>
    <row r="76" s="46" customFormat="1" ht="17.25" customHeight="1" spans="1:3">
      <c r="A76" s="22">
        <v>2010750</v>
      </c>
      <c r="B76" s="22" t="s">
        <v>84</v>
      </c>
      <c r="C76" s="75"/>
    </row>
    <row r="77" s="46" customFormat="1" ht="17.25" customHeight="1" spans="1:3">
      <c r="A77" s="22">
        <v>2010799</v>
      </c>
      <c r="B77" s="22" t="s">
        <v>120</v>
      </c>
      <c r="C77" s="75">
        <v>1800</v>
      </c>
    </row>
    <row r="78" s="46" customFormat="1" ht="17.25" customHeight="1" spans="1:3">
      <c r="A78" s="22">
        <v>20108</v>
      </c>
      <c r="B78" s="61" t="s">
        <v>121</v>
      </c>
      <c r="C78" s="75">
        <v>210</v>
      </c>
    </row>
    <row r="79" s="46" customFormat="1" ht="17.25" customHeight="1" spans="1:3">
      <c r="A79" s="22">
        <v>2010801</v>
      </c>
      <c r="B79" s="22" t="s">
        <v>75</v>
      </c>
      <c r="C79" s="75">
        <v>106</v>
      </c>
    </row>
    <row r="80" s="46" customFormat="1" ht="17.25" customHeight="1" spans="1:3">
      <c r="A80" s="22">
        <v>2010802</v>
      </c>
      <c r="B80" s="22" t="s">
        <v>76</v>
      </c>
      <c r="C80" s="75"/>
    </row>
    <row r="81" s="46" customFormat="1" ht="17.25" customHeight="1" spans="1:3">
      <c r="A81" s="22">
        <v>2010803</v>
      </c>
      <c r="B81" s="22" t="s">
        <v>77</v>
      </c>
      <c r="C81" s="75"/>
    </row>
    <row r="82" s="46" customFormat="1" ht="17.25" customHeight="1" spans="1:3">
      <c r="A82" s="22">
        <v>2010804</v>
      </c>
      <c r="B82" s="22" t="s">
        <v>122</v>
      </c>
      <c r="C82" s="75">
        <v>14</v>
      </c>
    </row>
    <row r="83" s="46" customFormat="1" ht="17.25" customHeight="1" spans="1:3">
      <c r="A83" s="22">
        <v>2010805</v>
      </c>
      <c r="B83" s="22" t="s">
        <v>123</v>
      </c>
      <c r="C83" s="75"/>
    </row>
    <row r="84" s="46" customFormat="1" ht="17.25" customHeight="1" spans="1:3">
      <c r="A84" s="22">
        <v>2010806</v>
      </c>
      <c r="B84" s="22" t="s">
        <v>115</v>
      </c>
      <c r="C84" s="75"/>
    </row>
    <row r="85" s="46" customFormat="1" ht="17.25" customHeight="1" spans="1:3">
      <c r="A85" s="22">
        <v>2010850</v>
      </c>
      <c r="B85" s="22" t="s">
        <v>84</v>
      </c>
      <c r="C85" s="75"/>
    </row>
    <row r="86" s="46" customFormat="1" ht="17.25" customHeight="1" spans="1:3">
      <c r="A86" s="22">
        <v>2010899</v>
      </c>
      <c r="B86" s="22" t="s">
        <v>124</v>
      </c>
      <c r="C86" s="75">
        <v>90</v>
      </c>
    </row>
    <row r="87" s="46" customFormat="1" ht="17.25" customHeight="1" spans="1:3">
      <c r="A87" s="22">
        <v>20109</v>
      </c>
      <c r="B87" s="61" t="s">
        <v>125</v>
      </c>
      <c r="C87" s="75">
        <v>200</v>
      </c>
    </row>
    <row r="88" s="46" customFormat="1" ht="17.25" customHeight="1" spans="1:3">
      <c r="A88" s="22">
        <v>2010901</v>
      </c>
      <c r="B88" s="22" t="s">
        <v>75</v>
      </c>
      <c r="C88" s="75"/>
    </row>
    <row r="89" s="46" customFormat="1" ht="17.25" customHeight="1" spans="1:3">
      <c r="A89" s="22">
        <v>2010902</v>
      </c>
      <c r="B89" s="22" t="s">
        <v>76</v>
      </c>
      <c r="C89" s="75"/>
    </row>
    <row r="90" s="46" customFormat="1" ht="17.25" customHeight="1" spans="1:3">
      <c r="A90" s="22">
        <v>2010903</v>
      </c>
      <c r="B90" s="22" t="s">
        <v>77</v>
      </c>
      <c r="C90" s="75"/>
    </row>
    <row r="91" s="46" customFormat="1" ht="17.25" customHeight="1" spans="1:3">
      <c r="A91" s="22">
        <v>2010905</v>
      </c>
      <c r="B91" s="22" t="s">
        <v>126</v>
      </c>
      <c r="C91" s="75"/>
    </row>
    <row r="92" s="46" customFormat="1" ht="17.25" customHeight="1" spans="1:3">
      <c r="A92" s="22">
        <v>2010907</v>
      </c>
      <c r="B92" s="22" t="s">
        <v>127</v>
      </c>
      <c r="C92" s="75"/>
    </row>
    <row r="93" s="46" customFormat="1" ht="17.25" customHeight="1" spans="1:3">
      <c r="A93" s="22">
        <v>2010908</v>
      </c>
      <c r="B93" s="22" t="s">
        <v>115</v>
      </c>
      <c r="C93" s="75"/>
    </row>
    <row r="94" s="46" customFormat="1" ht="17.25" customHeight="1" spans="1:3">
      <c r="A94" s="22">
        <v>2010909</v>
      </c>
      <c r="B94" s="22" t="s">
        <v>128</v>
      </c>
      <c r="C94" s="75"/>
    </row>
    <row r="95" s="46" customFormat="1" ht="17.25" customHeight="1" spans="1:3">
      <c r="A95" s="22">
        <v>2010910</v>
      </c>
      <c r="B95" s="22" t="s">
        <v>129</v>
      </c>
      <c r="C95" s="75"/>
    </row>
    <row r="96" s="46" customFormat="1" ht="17.25" customHeight="1" spans="1:3">
      <c r="A96" s="22">
        <v>2010911</v>
      </c>
      <c r="B96" s="22" t="s">
        <v>130</v>
      </c>
      <c r="C96" s="75"/>
    </row>
    <row r="97" s="46" customFormat="1" ht="17.25" customHeight="1" spans="1:3">
      <c r="A97" s="22">
        <v>2010912</v>
      </c>
      <c r="B97" s="22" t="s">
        <v>131</v>
      </c>
      <c r="C97" s="75"/>
    </row>
    <row r="98" s="46" customFormat="1" ht="17.25" customHeight="1" spans="1:3">
      <c r="A98" s="22">
        <v>2010950</v>
      </c>
      <c r="B98" s="22" t="s">
        <v>84</v>
      </c>
      <c r="C98" s="75"/>
    </row>
    <row r="99" s="46" customFormat="1" ht="17.25" customHeight="1" spans="1:3">
      <c r="A99" s="22">
        <v>2010999</v>
      </c>
      <c r="B99" s="22" t="s">
        <v>132</v>
      </c>
      <c r="C99" s="75">
        <v>200</v>
      </c>
    </row>
    <row r="100" s="46" customFormat="1" ht="17.25" customHeight="1" spans="1:3">
      <c r="A100" s="22">
        <v>20111</v>
      </c>
      <c r="B100" s="61" t="s">
        <v>133</v>
      </c>
      <c r="C100" s="75">
        <v>774</v>
      </c>
    </row>
    <row r="101" s="46" customFormat="1" ht="17.25" customHeight="1" spans="1:3">
      <c r="A101" s="22">
        <v>2011101</v>
      </c>
      <c r="B101" s="22" t="s">
        <v>75</v>
      </c>
      <c r="C101" s="75">
        <v>290</v>
      </c>
    </row>
    <row r="102" s="46" customFormat="1" ht="17.25" customHeight="1" spans="1:3">
      <c r="A102" s="22">
        <v>2011102</v>
      </c>
      <c r="B102" s="22" t="s">
        <v>76</v>
      </c>
      <c r="C102" s="75"/>
    </row>
    <row r="103" s="46" customFormat="1" ht="17.25" customHeight="1" spans="1:3">
      <c r="A103" s="22">
        <v>2011103</v>
      </c>
      <c r="B103" s="22" t="s">
        <v>77</v>
      </c>
      <c r="C103" s="75"/>
    </row>
    <row r="104" s="46" customFormat="1" ht="17.25" customHeight="1" spans="1:3">
      <c r="A104" s="22">
        <v>2011104</v>
      </c>
      <c r="B104" s="22" t="s">
        <v>134</v>
      </c>
      <c r="C104" s="75"/>
    </row>
    <row r="105" s="46" customFormat="1" ht="17.25" customHeight="1" spans="1:3">
      <c r="A105" s="22">
        <v>2011105</v>
      </c>
      <c r="B105" s="22" t="s">
        <v>135</v>
      </c>
      <c r="C105" s="75"/>
    </row>
    <row r="106" s="46" customFormat="1" ht="17.25" customHeight="1" spans="1:3">
      <c r="A106" s="22">
        <v>2011106</v>
      </c>
      <c r="B106" s="22" t="s">
        <v>136</v>
      </c>
      <c r="C106" s="75"/>
    </row>
    <row r="107" s="46" customFormat="1" ht="17.25" customHeight="1" spans="1:3">
      <c r="A107" s="22">
        <v>2011150</v>
      </c>
      <c r="B107" s="22" t="s">
        <v>84</v>
      </c>
      <c r="C107" s="75"/>
    </row>
    <row r="108" s="46" customFormat="1" ht="17.25" customHeight="1" spans="1:3">
      <c r="A108" s="22">
        <v>2011199</v>
      </c>
      <c r="B108" s="22" t="s">
        <v>137</v>
      </c>
      <c r="C108" s="75">
        <v>484</v>
      </c>
    </row>
    <row r="109" s="46" customFormat="1" ht="17.25" customHeight="1" spans="1:3">
      <c r="A109" s="22">
        <v>20113</v>
      </c>
      <c r="B109" s="61" t="s">
        <v>138</v>
      </c>
      <c r="C109" s="75">
        <v>810</v>
      </c>
    </row>
    <row r="110" s="46" customFormat="1" ht="17.25" customHeight="1" spans="1:3">
      <c r="A110" s="22">
        <v>2011301</v>
      </c>
      <c r="B110" s="22" t="s">
        <v>75</v>
      </c>
      <c r="C110" s="75">
        <v>197</v>
      </c>
    </row>
    <row r="111" s="46" customFormat="1" ht="17.25" customHeight="1" spans="1:3">
      <c r="A111" s="22">
        <v>2011302</v>
      </c>
      <c r="B111" s="22" t="s">
        <v>76</v>
      </c>
      <c r="C111" s="75"/>
    </row>
    <row r="112" s="46" customFormat="1" ht="17.25" customHeight="1" spans="1:3">
      <c r="A112" s="22">
        <v>2011303</v>
      </c>
      <c r="B112" s="22" t="s">
        <v>77</v>
      </c>
      <c r="C112" s="75"/>
    </row>
    <row r="113" s="46" customFormat="1" ht="17.25" customHeight="1" spans="1:3">
      <c r="A113" s="22">
        <v>2011304</v>
      </c>
      <c r="B113" s="22" t="s">
        <v>139</v>
      </c>
      <c r="C113" s="75"/>
    </row>
    <row r="114" s="46" customFormat="1" ht="17.25" customHeight="1" spans="1:3">
      <c r="A114" s="22">
        <v>2011305</v>
      </c>
      <c r="B114" s="22" t="s">
        <v>140</v>
      </c>
      <c r="C114" s="75"/>
    </row>
    <row r="115" s="46" customFormat="1" ht="17.25" customHeight="1" spans="1:3">
      <c r="A115" s="22">
        <v>2011306</v>
      </c>
      <c r="B115" s="22" t="s">
        <v>141</v>
      </c>
      <c r="C115" s="75"/>
    </row>
    <row r="116" s="46" customFormat="1" ht="17.25" customHeight="1" spans="1:3">
      <c r="A116" s="22">
        <v>2011307</v>
      </c>
      <c r="B116" s="22" t="s">
        <v>142</v>
      </c>
      <c r="C116" s="75"/>
    </row>
    <row r="117" s="46" customFormat="1" ht="17.25" customHeight="1" spans="1:3">
      <c r="A117" s="22">
        <v>2011308</v>
      </c>
      <c r="B117" s="22" t="s">
        <v>143</v>
      </c>
      <c r="C117" s="75">
        <v>476</v>
      </c>
    </row>
    <row r="118" s="46" customFormat="1" ht="17.25" customHeight="1" spans="1:3">
      <c r="A118" s="22">
        <v>2011350</v>
      </c>
      <c r="B118" s="22" t="s">
        <v>84</v>
      </c>
      <c r="C118" s="75"/>
    </row>
    <row r="119" s="46" customFormat="1" ht="17.25" customHeight="1" spans="1:3">
      <c r="A119" s="22">
        <v>2011399</v>
      </c>
      <c r="B119" s="22" t="s">
        <v>144</v>
      </c>
      <c r="C119" s="75">
        <v>137</v>
      </c>
    </row>
    <row r="120" s="46" customFormat="1" ht="17.25" customHeight="1" spans="1:3">
      <c r="A120" s="22">
        <v>20114</v>
      </c>
      <c r="B120" s="61" t="s">
        <v>145</v>
      </c>
      <c r="C120" s="75">
        <v>158</v>
      </c>
    </row>
    <row r="121" s="46" customFormat="1" ht="17.25" customHeight="1" spans="1:3">
      <c r="A121" s="22">
        <v>2011401</v>
      </c>
      <c r="B121" s="22" t="s">
        <v>75</v>
      </c>
      <c r="C121" s="75"/>
    </row>
    <row r="122" s="46" customFormat="1" ht="17.25" customHeight="1" spans="1:3">
      <c r="A122" s="22">
        <v>2011402</v>
      </c>
      <c r="B122" s="22" t="s">
        <v>76</v>
      </c>
      <c r="C122" s="75"/>
    </row>
    <row r="123" s="46" customFormat="1" ht="17.25" customHeight="1" spans="1:3">
      <c r="A123" s="22">
        <v>2011403</v>
      </c>
      <c r="B123" s="22" t="s">
        <v>77</v>
      </c>
      <c r="C123" s="75"/>
    </row>
    <row r="124" s="46" customFormat="1" ht="17.25" customHeight="1" spans="1:3">
      <c r="A124" s="22">
        <v>2011404</v>
      </c>
      <c r="B124" s="22" t="s">
        <v>146</v>
      </c>
      <c r="C124" s="75"/>
    </row>
    <row r="125" s="46" customFormat="1" ht="17.25" customHeight="1" spans="1:3">
      <c r="A125" s="22">
        <v>2011405</v>
      </c>
      <c r="B125" s="22" t="s">
        <v>147</v>
      </c>
      <c r="C125" s="75"/>
    </row>
    <row r="126" s="46" customFormat="1" ht="17.25" customHeight="1" spans="1:3">
      <c r="A126" s="22">
        <v>2011408</v>
      </c>
      <c r="B126" s="22" t="s">
        <v>148</v>
      </c>
      <c r="C126" s="75"/>
    </row>
    <row r="127" s="46" customFormat="1" ht="17.25" customHeight="1" spans="1:3">
      <c r="A127" s="22">
        <v>2011409</v>
      </c>
      <c r="B127" s="22" t="s">
        <v>149</v>
      </c>
      <c r="C127" s="75">
        <v>158</v>
      </c>
    </row>
    <row r="128" s="46" customFormat="1" ht="17.25" customHeight="1" spans="1:3">
      <c r="A128" s="22">
        <v>2011410</v>
      </c>
      <c r="B128" s="22" t="s">
        <v>150</v>
      </c>
      <c r="C128" s="75"/>
    </row>
    <row r="129" s="46" customFormat="1" ht="17.25" customHeight="1" spans="1:3">
      <c r="A129" s="22">
        <v>2011411</v>
      </c>
      <c r="B129" s="22" t="s">
        <v>151</v>
      </c>
      <c r="C129" s="75"/>
    </row>
    <row r="130" s="46" customFormat="1" ht="17.25" customHeight="1" spans="1:3">
      <c r="A130" s="22">
        <v>2011450</v>
      </c>
      <c r="B130" s="22" t="s">
        <v>84</v>
      </c>
      <c r="C130" s="75"/>
    </row>
    <row r="131" s="46" customFormat="1" ht="17.25" customHeight="1" spans="1:3">
      <c r="A131" s="22">
        <v>2011499</v>
      </c>
      <c r="B131" s="22" t="s">
        <v>152</v>
      </c>
      <c r="C131" s="75"/>
    </row>
    <row r="132" s="46" customFormat="1" ht="17.25" customHeight="1" spans="1:3">
      <c r="A132" s="22">
        <v>20123</v>
      </c>
      <c r="B132" s="61" t="s">
        <v>153</v>
      </c>
      <c r="C132" s="75">
        <v>0</v>
      </c>
    </row>
    <row r="133" s="46" customFormat="1" ht="17.25" customHeight="1" spans="1:3">
      <c r="A133" s="22">
        <v>2012301</v>
      </c>
      <c r="B133" s="22" t="s">
        <v>75</v>
      </c>
      <c r="C133" s="75"/>
    </row>
    <row r="134" s="46" customFormat="1" ht="17.25" customHeight="1" spans="1:3">
      <c r="A134" s="22">
        <v>2012302</v>
      </c>
      <c r="B134" s="22" t="s">
        <v>76</v>
      </c>
      <c r="C134" s="75"/>
    </row>
    <row r="135" s="46" customFormat="1" ht="17.25" customHeight="1" spans="1:3">
      <c r="A135" s="22">
        <v>2012303</v>
      </c>
      <c r="B135" s="22" t="s">
        <v>77</v>
      </c>
      <c r="C135" s="75"/>
    </row>
    <row r="136" s="46" customFormat="1" ht="17.25" customHeight="1" spans="1:3">
      <c r="A136" s="22">
        <v>2012304</v>
      </c>
      <c r="B136" s="22" t="s">
        <v>154</v>
      </c>
      <c r="C136" s="75"/>
    </row>
    <row r="137" s="46" customFormat="1" ht="17.25" customHeight="1" spans="1:3">
      <c r="A137" s="22">
        <v>2012350</v>
      </c>
      <c r="B137" s="22" t="s">
        <v>84</v>
      </c>
      <c r="C137" s="75"/>
    </row>
    <row r="138" s="46" customFormat="1" ht="17.25" customHeight="1" spans="1:3">
      <c r="A138" s="22">
        <v>2012399</v>
      </c>
      <c r="B138" s="22" t="s">
        <v>155</v>
      </c>
      <c r="C138" s="75"/>
    </row>
    <row r="139" s="46" customFormat="1" ht="17.25" customHeight="1" spans="1:3">
      <c r="A139" s="22">
        <v>20125</v>
      </c>
      <c r="B139" s="61" t="s">
        <v>156</v>
      </c>
      <c r="C139" s="75">
        <v>0</v>
      </c>
    </row>
    <row r="140" s="46" customFormat="1" ht="17.25" customHeight="1" spans="1:3">
      <c r="A140" s="22">
        <v>2012501</v>
      </c>
      <c r="B140" s="22" t="s">
        <v>75</v>
      </c>
      <c r="C140" s="75"/>
    </row>
    <row r="141" s="46" customFormat="1" ht="17.25" customHeight="1" spans="1:3">
      <c r="A141" s="22">
        <v>2012502</v>
      </c>
      <c r="B141" s="22" t="s">
        <v>76</v>
      </c>
      <c r="C141" s="75"/>
    </row>
    <row r="142" s="46" customFormat="1" ht="17.25" customHeight="1" spans="1:3">
      <c r="A142" s="22">
        <v>2012503</v>
      </c>
      <c r="B142" s="22" t="s">
        <v>77</v>
      </c>
      <c r="C142" s="75"/>
    </row>
    <row r="143" s="46" customFormat="1" ht="17.25" customHeight="1" spans="1:3">
      <c r="A143" s="22">
        <v>2012504</v>
      </c>
      <c r="B143" s="22" t="s">
        <v>157</v>
      </c>
      <c r="C143" s="75"/>
    </row>
    <row r="144" s="46" customFormat="1" ht="17.25" customHeight="1" spans="1:3">
      <c r="A144" s="22">
        <v>2012505</v>
      </c>
      <c r="B144" s="22" t="s">
        <v>158</v>
      </c>
      <c r="C144" s="75"/>
    </row>
    <row r="145" s="46" customFormat="1" ht="17.25" customHeight="1" spans="1:3">
      <c r="A145" s="22">
        <v>2012550</v>
      </c>
      <c r="B145" s="22" t="s">
        <v>84</v>
      </c>
      <c r="C145" s="75"/>
    </row>
    <row r="146" s="46" customFormat="1" ht="17.25" customHeight="1" spans="1:3">
      <c r="A146" s="22">
        <v>2012599</v>
      </c>
      <c r="B146" s="22" t="s">
        <v>159</v>
      </c>
      <c r="C146" s="75"/>
    </row>
    <row r="147" s="46" customFormat="1" ht="17.25" customHeight="1" spans="1:3">
      <c r="A147" s="22">
        <v>20126</v>
      </c>
      <c r="B147" s="61" t="s">
        <v>160</v>
      </c>
      <c r="C147" s="75">
        <v>0</v>
      </c>
    </row>
    <row r="148" s="46" customFormat="1" ht="17.25" customHeight="1" spans="1:3">
      <c r="A148" s="22">
        <v>2012601</v>
      </c>
      <c r="B148" s="22" t="s">
        <v>75</v>
      </c>
      <c r="C148" s="75"/>
    </row>
    <row r="149" s="46" customFormat="1" ht="17.25" customHeight="1" spans="1:3">
      <c r="A149" s="22">
        <v>2012602</v>
      </c>
      <c r="B149" s="22" t="s">
        <v>76</v>
      </c>
      <c r="C149" s="75"/>
    </row>
    <row r="150" s="46" customFormat="1" ht="17.25" customHeight="1" spans="1:3">
      <c r="A150" s="22">
        <v>2012603</v>
      </c>
      <c r="B150" s="22" t="s">
        <v>77</v>
      </c>
      <c r="C150" s="75"/>
    </row>
    <row r="151" s="46" customFormat="1" ht="17.25" customHeight="1" spans="1:3">
      <c r="A151" s="22">
        <v>2012604</v>
      </c>
      <c r="B151" s="22" t="s">
        <v>161</v>
      </c>
      <c r="C151" s="75"/>
    </row>
    <row r="152" s="46" customFormat="1" ht="17.25" customHeight="1" spans="1:3">
      <c r="A152" s="22">
        <v>2012699</v>
      </c>
      <c r="B152" s="22" t="s">
        <v>162</v>
      </c>
      <c r="C152" s="75"/>
    </row>
    <row r="153" s="46" customFormat="1" ht="17.25" customHeight="1" spans="1:3">
      <c r="A153" s="22">
        <v>20128</v>
      </c>
      <c r="B153" s="61" t="s">
        <v>163</v>
      </c>
      <c r="C153" s="75">
        <v>0</v>
      </c>
    </row>
    <row r="154" s="46" customFormat="1" ht="17.25" customHeight="1" spans="1:3">
      <c r="A154" s="22">
        <v>2012801</v>
      </c>
      <c r="B154" s="22" t="s">
        <v>75</v>
      </c>
      <c r="C154" s="75"/>
    </row>
    <row r="155" s="46" customFormat="1" ht="17.25" customHeight="1" spans="1:3">
      <c r="A155" s="22">
        <v>2012802</v>
      </c>
      <c r="B155" s="22" t="s">
        <v>76</v>
      </c>
      <c r="C155" s="75"/>
    </row>
    <row r="156" s="46" customFormat="1" ht="17.25" customHeight="1" spans="1:3">
      <c r="A156" s="22">
        <v>2012803</v>
      </c>
      <c r="B156" s="22" t="s">
        <v>77</v>
      </c>
      <c r="C156" s="75"/>
    </row>
    <row r="157" s="46" customFormat="1" ht="17.25" customHeight="1" spans="1:3">
      <c r="A157" s="22">
        <v>2012804</v>
      </c>
      <c r="B157" s="22" t="s">
        <v>89</v>
      </c>
      <c r="C157" s="75"/>
    </row>
    <row r="158" s="46" customFormat="1" ht="17.25" customHeight="1" spans="1:3">
      <c r="A158" s="22">
        <v>2012850</v>
      </c>
      <c r="B158" s="22" t="s">
        <v>84</v>
      </c>
      <c r="C158" s="75"/>
    </row>
    <row r="159" s="46" customFormat="1" ht="17.25" customHeight="1" spans="1:3">
      <c r="A159" s="22">
        <v>2012899</v>
      </c>
      <c r="B159" s="22" t="s">
        <v>164</v>
      </c>
      <c r="C159" s="75"/>
    </row>
    <row r="160" s="46" customFormat="1" ht="17.25" customHeight="1" spans="1:3">
      <c r="A160" s="22">
        <v>20129</v>
      </c>
      <c r="B160" s="61" t="s">
        <v>165</v>
      </c>
      <c r="C160" s="75">
        <v>157</v>
      </c>
    </row>
    <row r="161" s="46" customFormat="1" ht="17.25" customHeight="1" spans="1:3">
      <c r="A161" s="22">
        <v>2012901</v>
      </c>
      <c r="B161" s="22" t="s">
        <v>75</v>
      </c>
      <c r="C161" s="75">
        <v>67</v>
      </c>
    </row>
    <row r="162" s="46" customFormat="1" ht="17.25" customHeight="1" spans="1:3">
      <c r="A162" s="22">
        <v>2012902</v>
      </c>
      <c r="B162" s="22" t="s">
        <v>76</v>
      </c>
      <c r="C162" s="75">
        <v>41</v>
      </c>
    </row>
    <row r="163" s="46" customFormat="1" ht="17.25" customHeight="1" spans="1:3">
      <c r="A163" s="22">
        <v>2012903</v>
      </c>
      <c r="B163" s="22" t="s">
        <v>77</v>
      </c>
      <c r="C163" s="75"/>
    </row>
    <row r="164" s="46" customFormat="1" ht="17.25" customHeight="1" spans="1:3">
      <c r="A164" s="22">
        <v>2012906</v>
      </c>
      <c r="B164" s="22" t="s">
        <v>166</v>
      </c>
      <c r="C164" s="75">
        <v>13</v>
      </c>
    </row>
    <row r="165" s="46" customFormat="1" ht="17.25" customHeight="1" spans="1:3">
      <c r="A165" s="22">
        <v>2012950</v>
      </c>
      <c r="B165" s="22" t="s">
        <v>84</v>
      </c>
      <c r="C165" s="75"/>
    </row>
    <row r="166" s="46" customFormat="1" ht="17.25" customHeight="1" spans="1:3">
      <c r="A166" s="22">
        <v>2012999</v>
      </c>
      <c r="B166" s="22" t="s">
        <v>167</v>
      </c>
      <c r="C166" s="75">
        <v>36</v>
      </c>
    </row>
    <row r="167" s="46" customFormat="1" ht="17.25" customHeight="1" spans="1:3">
      <c r="A167" s="22">
        <v>20131</v>
      </c>
      <c r="B167" s="61" t="s">
        <v>168</v>
      </c>
      <c r="C167" s="75">
        <v>117</v>
      </c>
    </row>
    <row r="168" s="46" customFormat="1" ht="17.25" customHeight="1" spans="1:3">
      <c r="A168" s="22">
        <v>2013101</v>
      </c>
      <c r="B168" s="22" t="s">
        <v>75</v>
      </c>
      <c r="C168" s="75">
        <v>91</v>
      </c>
    </row>
    <row r="169" s="46" customFormat="1" ht="17.25" customHeight="1" spans="1:3">
      <c r="A169" s="22">
        <v>2013102</v>
      </c>
      <c r="B169" s="22" t="s">
        <v>76</v>
      </c>
      <c r="C169" s="75"/>
    </row>
    <row r="170" s="46" customFormat="1" ht="17.25" customHeight="1" spans="1:3">
      <c r="A170" s="22">
        <v>2013103</v>
      </c>
      <c r="B170" s="22" t="s">
        <v>77</v>
      </c>
      <c r="C170" s="75"/>
    </row>
    <row r="171" s="46" customFormat="1" ht="17.25" customHeight="1" spans="1:3">
      <c r="A171" s="22">
        <v>2013105</v>
      </c>
      <c r="B171" s="22" t="s">
        <v>169</v>
      </c>
      <c r="C171" s="75">
        <v>26</v>
      </c>
    </row>
    <row r="172" s="46" customFormat="1" ht="17.25" customHeight="1" spans="1:3">
      <c r="A172" s="22">
        <v>2013150</v>
      </c>
      <c r="B172" s="22" t="s">
        <v>84</v>
      </c>
      <c r="C172" s="75"/>
    </row>
    <row r="173" s="46" customFormat="1" ht="17.25" customHeight="1" spans="1:3">
      <c r="A173" s="22">
        <v>2013199</v>
      </c>
      <c r="B173" s="22" t="s">
        <v>170</v>
      </c>
      <c r="C173" s="75"/>
    </row>
    <row r="174" s="46" customFormat="1" ht="17.25" customHeight="1" spans="1:3">
      <c r="A174" s="22">
        <v>20132</v>
      </c>
      <c r="B174" s="61" t="s">
        <v>171</v>
      </c>
      <c r="C174" s="75">
        <v>581</v>
      </c>
    </row>
    <row r="175" s="46" customFormat="1" ht="17.25" customHeight="1" spans="1:3">
      <c r="A175" s="22">
        <v>2013201</v>
      </c>
      <c r="B175" s="22" t="s">
        <v>75</v>
      </c>
      <c r="C175" s="75">
        <v>344</v>
      </c>
    </row>
    <row r="176" s="46" customFormat="1" ht="17.25" customHeight="1" spans="1:3">
      <c r="A176" s="22">
        <v>2013202</v>
      </c>
      <c r="B176" s="22" t="s">
        <v>76</v>
      </c>
      <c r="C176" s="75">
        <v>27</v>
      </c>
    </row>
    <row r="177" s="46" customFormat="1" ht="17.25" customHeight="1" spans="1:3">
      <c r="A177" s="22">
        <v>2013203</v>
      </c>
      <c r="B177" s="22" t="s">
        <v>77</v>
      </c>
      <c r="C177" s="75"/>
    </row>
    <row r="178" s="46" customFormat="1" ht="17.25" customHeight="1" spans="1:3">
      <c r="A178" s="22">
        <v>2013204</v>
      </c>
      <c r="B178" s="22" t="s">
        <v>172</v>
      </c>
      <c r="C178" s="75"/>
    </row>
    <row r="179" s="46" customFormat="1" ht="17.25" customHeight="1" spans="1:3">
      <c r="A179" s="22">
        <v>2013250</v>
      </c>
      <c r="B179" s="22" t="s">
        <v>84</v>
      </c>
      <c r="C179" s="75">
        <v>19</v>
      </c>
    </row>
    <row r="180" s="46" customFormat="1" ht="17.25" customHeight="1" spans="1:3">
      <c r="A180" s="22">
        <v>2013299</v>
      </c>
      <c r="B180" s="22" t="s">
        <v>173</v>
      </c>
      <c r="C180" s="75">
        <v>191</v>
      </c>
    </row>
    <row r="181" s="46" customFormat="1" ht="17.25" customHeight="1" spans="1:3">
      <c r="A181" s="22">
        <v>20133</v>
      </c>
      <c r="B181" s="61" t="s">
        <v>174</v>
      </c>
      <c r="C181" s="75">
        <v>1072</v>
      </c>
    </row>
    <row r="182" s="46" customFormat="1" ht="17.25" customHeight="1" spans="1:3">
      <c r="A182" s="22">
        <v>2013301</v>
      </c>
      <c r="B182" s="22" t="s">
        <v>75</v>
      </c>
      <c r="C182" s="75">
        <v>87</v>
      </c>
    </row>
    <row r="183" s="46" customFormat="1" ht="17.25" customHeight="1" spans="1:3">
      <c r="A183" s="22">
        <v>2013302</v>
      </c>
      <c r="B183" s="22" t="s">
        <v>76</v>
      </c>
      <c r="C183" s="75"/>
    </row>
    <row r="184" s="46" customFormat="1" ht="17.25" customHeight="1" spans="1:3">
      <c r="A184" s="22">
        <v>2013303</v>
      </c>
      <c r="B184" s="22" t="s">
        <v>77</v>
      </c>
      <c r="C184" s="75"/>
    </row>
    <row r="185" s="46" customFormat="1" ht="17.25" customHeight="1" spans="1:3">
      <c r="A185" s="22">
        <v>2013304</v>
      </c>
      <c r="B185" s="22" t="s">
        <v>175</v>
      </c>
      <c r="C185" s="75"/>
    </row>
    <row r="186" s="46" customFormat="1" ht="17.25" customHeight="1" spans="1:3">
      <c r="A186" s="22">
        <v>2013350</v>
      </c>
      <c r="B186" s="22" t="s">
        <v>84</v>
      </c>
      <c r="C186" s="75"/>
    </row>
    <row r="187" s="46" customFormat="1" ht="17.25" customHeight="1" spans="1:3">
      <c r="A187" s="22">
        <v>2013399</v>
      </c>
      <c r="B187" s="22" t="s">
        <v>176</v>
      </c>
      <c r="C187" s="75">
        <v>985</v>
      </c>
    </row>
    <row r="188" s="46" customFormat="1" ht="17.25" customHeight="1" spans="1:3">
      <c r="A188" s="22">
        <v>20134</v>
      </c>
      <c r="B188" s="61" t="s">
        <v>177</v>
      </c>
      <c r="C188" s="75">
        <v>85</v>
      </c>
    </row>
    <row r="189" s="46" customFormat="1" ht="17.25" customHeight="1" spans="1:3">
      <c r="A189" s="22">
        <v>2013401</v>
      </c>
      <c r="B189" s="22" t="s">
        <v>75</v>
      </c>
      <c r="C189" s="75">
        <v>85</v>
      </c>
    </row>
    <row r="190" s="46" customFormat="1" ht="17.25" customHeight="1" spans="1:3">
      <c r="A190" s="22">
        <v>2013402</v>
      </c>
      <c r="B190" s="22" t="s">
        <v>76</v>
      </c>
      <c r="C190" s="75"/>
    </row>
    <row r="191" s="46" customFormat="1" ht="17.25" customHeight="1" spans="1:3">
      <c r="A191" s="22">
        <v>2013403</v>
      </c>
      <c r="B191" s="22" t="s">
        <v>77</v>
      </c>
      <c r="C191" s="75"/>
    </row>
    <row r="192" s="46" customFormat="1" ht="17.25" customHeight="1" spans="1:3">
      <c r="A192" s="22">
        <v>2013404</v>
      </c>
      <c r="B192" s="22" t="s">
        <v>178</v>
      </c>
      <c r="C192" s="75"/>
    </row>
    <row r="193" s="46" customFormat="1" ht="17.25" customHeight="1" spans="1:3">
      <c r="A193" s="22">
        <v>2013405</v>
      </c>
      <c r="B193" s="22" t="s">
        <v>179</v>
      </c>
      <c r="C193" s="75"/>
    </row>
    <row r="194" s="46" customFormat="1" ht="17.25" customHeight="1" spans="1:3">
      <c r="A194" s="22">
        <v>2013450</v>
      </c>
      <c r="B194" s="22" t="s">
        <v>84</v>
      </c>
      <c r="C194" s="75"/>
    </row>
    <row r="195" s="46" customFormat="1" ht="17.25" customHeight="1" spans="1:3">
      <c r="A195" s="22">
        <v>2013499</v>
      </c>
      <c r="B195" s="22" t="s">
        <v>180</v>
      </c>
      <c r="C195" s="75"/>
    </row>
    <row r="196" s="46" customFormat="1" ht="17.25" customHeight="1" spans="1:3">
      <c r="A196" s="22">
        <v>20135</v>
      </c>
      <c r="B196" s="61" t="s">
        <v>181</v>
      </c>
      <c r="C196" s="75">
        <v>569</v>
      </c>
    </row>
    <row r="197" s="46" customFormat="1" ht="17.25" customHeight="1" spans="1:3">
      <c r="A197" s="22">
        <v>2013501</v>
      </c>
      <c r="B197" s="22" t="s">
        <v>75</v>
      </c>
      <c r="C197" s="75">
        <v>88</v>
      </c>
    </row>
    <row r="198" s="46" customFormat="1" ht="17.25" customHeight="1" spans="1:3">
      <c r="A198" s="22">
        <v>2013502</v>
      </c>
      <c r="B198" s="22" t="s">
        <v>76</v>
      </c>
      <c r="C198" s="75">
        <v>468</v>
      </c>
    </row>
    <row r="199" s="46" customFormat="1" ht="17.25" customHeight="1" spans="1:3">
      <c r="A199" s="22">
        <v>2013503</v>
      </c>
      <c r="B199" s="22" t="s">
        <v>77</v>
      </c>
      <c r="C199" s="75"/>
    </row>
    <row r="200" s="46" customFormat="1" ht="17.25" customHeight="1" spans="1:3">
      <c r="A200" s="22">
        <v>2013550</v>
      </c>
      <c r="B200" s="22" t="s">
        <v>84</v>
      </c>
      <c r="C200" s="75"/>
    </row>
    <row r="201" s="46" customFormat="1" ht="17.25" customHeight="1" spans="1:3">
      <c r="A201" s="22">
        <v>2013599</v>
      </c>
      <c r="B201" s="22" t="s">
        <v>182</v>
      </c>
      <c r="C201" s="75">
        <v>13</v>
      </c>
    </row>
    <row r="202" s="46" customFormat="1" ht="17.25" customHeight="1" spans="1:3">
      <c r="A202" s="22">
        <v>20136</v>
      </c>
      <c r="B202" s="61" t="s">
        <v>183</v>
      </c>
      <c r="C202" s="75">
        <v>283</v>
      </c>
    </row>
    <row r="203" s="46" customFormat="1" ht="17.25" customHeight="1" spans="1:3">
      <c r="A203" s="22">
        <v>2013601</v>
      </c>
      <c r="B203" s="22" t="s">
        <v>75</v>
      </c>
      <c r="C203" s="75">
        <v>268</v>
      </c>
    </row>
    <row r="204" s="46" customFormat="1" ht="17.25" customHeight="1" spans="1:3">
      <c r="A204" s="22">
        <v>2013602</v>
      </c>
      <c r="B204" s="22" t="s">
        <v>76</v>
      </c>
      <c r="C204" s="75"/>
    </row>
    <row r="205" s="46" customFormat="1" ht="17.25" customHeight="1" spans="1:3">
      <c r="A205" s="22">
        <v>2013603</v>
      </c>
      <c r="B205" s="22" t="s">
        <v>77</v>
      </c>
      <c r="C205" s="75"/>
    </row>
    <row r="206" s="46" customFormat="1" ht="17.25" customHeight="1" spans="1:3">
      <c r="A206" s="22">
        <v>2013650</v>
      </c>
      <c r="B206" s="22" t="s">
        <v>84</v>
      </c>
      <c r="C206" s="75"/>
    </row>
    <row r="207" s="46" customFormat="1" ht="17.25" customHeight="1" spans="1:3">
      <c r="A207" s="22">
        <v>2013699</v>
      </c>
      <c r="B207" s="22" t="s">
        <v>184</v>
      </c>
      <c r="C207" s="75">
        <v>15</v>
      </c>
    </row>
    <row r="208" s="46" customFormat="1" ht="17.25" customHeight="1" spans="1:3">
      <c r="A208" s="22">
        <v>20137</v>
      </c>
      <c r="B208" s="61" t="s">
        <v>185</v>
      </c>
      <c r="C208" s="75">
        <v>503</v>
      </c>
    </row>
    <row r="209" s="46" customFormat="1" ht="17.25" customHeight="1" spans="1:3">
      <c r="A209" s="22">
        <v>2013701</v>
      </c>
      <c r="B209" s="22" t="s">
        <v>75</v>
      </c>
      <c r="C209" s="75">
        <v>74</v>
      </c>
    </row>
    <row r="210" s="46" customFormat="1" ht="17.25" customHeight="1" spans="1:3">
      <c r="A210" s="22">
        <v>2013702</v>
      </c>
      <c r="B210" s="22" t="s">
        <v>76</v>
      </c>
      <c r="C210" s="75"/>
    </row>
    <row r="211" s="46" customFormat="1" ht="17.25" customHeight="1" spans="1:3">
      <c r="A211" s="22">
        <v>2013703</v>
      </c>
      <c r="B211" s="22" t="s">
        <v>77</v>
      </c>
      <c r="C211" s="75"/>
    </row>
    <row r="212" s="46" customFormat="1" ht="17.25" customHeight="1" spans="1:3">
      <c r="A212" s="22">
        <v>2013704</v>
      </c>
      <c r="B212" s="22" t="s">
        <v>186</v>
      </c>
      <c r="C212" s="75">
        <v>24</v>
      </c>
    </row>
    <row r="213" s="46" customFormat="1" ht="17.25" customHeight="1" spans="1:3">
      <c r="A213" s="22">
        <v>2013750</v>
      </c>
      <c r="B213" s="22" t="s">
        <v>84</v>
      </c>
      <c r="C213" s="75"/>
    </row>
    <row r="214" s="46" customFormat="1" ht="17.25" customHeight="1" spans="1:3">
      <c r="A214" s="22">
        <v>2013799</v>
      </c>
      <c r="B214" s="22" t="s">
        <v>187</v>
      </c>
      <c r="C214" s="75">
        <v>405</v>
      </c>
    </row>
    <row r="215" s="46" customFormat="1" ht="17.25" customHeight="1" spans="1:3">
      <c r="A215" s="22">
        <v>20138</v>
      </c>
      <c r="B215" s="61" t="s">
        <v>188</v>
      </c>
      <c r="C215" s="75">
        <v>2284</v>
      </c>
    </row>
    <row r="216" s="46" customFormat="1" ht="17.25" customHeight="1" spans="1:3">
      <c r="A216" s="22">
        <v>2013801</v>
      </c>
      <c r="B216" s="22" t="s">
        <v>75</v>
      </c>
      <c r="C216" s="75">
        <v>2039</v>
      </c>
    </row>
    <row r="217" s="46" customFormat="1" ht="17.25" customHeight="1" spans="1:3">
      <c r="A217" s="22">
        <v>2013802</v>
      </c>
      <c r="B217" s="22" t="s">
        <v>76</v>
      </c>
      <c r="C217" s="75">
        <v>46</v>
      </c>
    </row>
    <row r="218" s="46" customFormat="1" ht="17.25" customHeight="1" spans="1:3">
      <c r="A218" s="22">
        <v>2013803</v>
      </c>
      <c r="B218" s="22" t="s">
        <v>77</v>
      </c>
      <c r="C218" s="75"/>
    </row>
    <row r="219" s="46" customFormat="1" ht="17.25" customHeight="1" spans="1:3">
      <c r="A219" s="22">
        <v>2013804</v>
      </c>
      <c r="B219" s="22" t="s">
        <v>189</v>
      </c>
      <c r="C219" s="75">
        <v>108</v>
      </c>
    </row>
    <row r="220" s="46" customFormat="1" ht="17.25" customHeight="1" spans="1:3">
      <c r="A220" s="22">
        <v>2013805</v>
      </c>
      <c r="B220" s="22" t="s">
        <v>190</v>
      </c>
      <c r="C220" s="75">
        <v>19</v>
      </c>
    </row>
    <row r="221" s="46" customFormat="1" ht="17.25" customHeight="1" spans="1:3">
      <c r="A221" s="22">
        <v>2013808</v>
      </c>
      <c r="B221" s="22" t="s">
        <v>115</v>
      </c>
      <c r="C221" s="75"/>
    </row>
    <row r="222" s="46" customFormat="1" ht="17.25" customHeight="1" spans="1:3">
      <c r="A222" s="22">
        <v>2013810</v>
      </c>
      <c r="B222" s="22" t="s">
        <v>191</v>
      </c>
      <c r="C222" s="75"/>
    </row>
    <row r="223" s="46" customFormat="1" ht="17.25" customHeight="1" spans="1:3">
      <c r="A223" s="22">
        <v>2013812</v>
      </c>
      <c r="B223" s="22" t="s">
        <v>192</v>
      </c>
      <c r="C223" s="75">
        <v>8</v>
      </c>
    </row>
    <row r="224" s="46" customFormat="1" ht="17.25" customHeight="1" spans="1:3">
      <c r="A224" s="22">
        <v>2013813</v>
      </c>
      <c r="B224" s="22" t="s">
        <v>193</v>
      </c>
      <c r="C224" s="75"/>
    </row>
    <row r="225" s="46" customFormat="1" ht="17.25" customHeight="1" spans="1:3">
      <c r="A225" s="22">
        <v>2013814</v>
      </c>
      <c r="B225" s="22" t="s">
        <v>194</v>
      </c>
      <c r="C225" s="75"/>
    </row>
    <row r="226" s="46" customFormat="1" ht="17.25" customHeight="1" spans="1:3">
      <c r="A226" s="22">
        <v>2013815</v>
      </c>
      <c r="B226" s="22" t="s">
        <v>195</v>
      </c>
      <c r="C226" s="75">
        <v>64</v>
      </c>
    </row>
    <row r="227" s="46" customFormat="1" ht="17.25" customHeight="1" spans="1:3">
      <c r="A227" s="22">
        <v>2013816</v>
      </c>
      <c r="B227" s="22" t="s">
        <v>196</v>
      </c>
      <c r="C227" s="75"/>
    </row>
    <row r="228" s="46" customFormat="1" ht="17.25" customHeight="1" spans="1:3">
      <c r="A228" s="22">
        <v>2013850</v>
      </c>
      <c r="B228" s="22" t="s">
        <v>84</v>
      </c>
      <c r="C228" s="75"/>
    </row>
    <row r="229" s="46" customFormat="1" ht="17.25" customHeight="1" spans="1:3">
      <c r="A229" s="22">
        <v>2013899</v>
      </c>
      <c r="B229" s="22" t="s">
        <v>197</v>
      </c>
      <c r="C229" s="75"/>
    </row>
    <row r="230" s="46" customFormat="1" ht="17.25" customHeight="1" spans="1:3">
      <c r="A230" s="22">
        <v>20139</v>
      </c>
      <c r="B230" s="61" t="s">
        <v>198</v>
      </c>
      <c r="C230" s="75">
        <v>0</v>
      </c>
    </row>
    <row r="231" s="46" customFormat="1" ht="17.25" customHeight="1" spans="1:3">
      <c r="A231" s="22">
        <v>2013901</v>
      </c>
      <c r="B231" s="22" t="s">
        <v>75</v>
      </c>
      <c r="C231" s="75"/>
    </row>
    <row r="232" s="46" customFormat="1" ht="17.25" customHeight="1" spans="1:3">
      <c r="A232" s="22">
        <v>2013902</v>
      </c>
      <c r="B232" s="22" t="s">
        <v>76</v>
      </c>
      <c r="C232" s="75"/>
    </row>
    <row r="233" s="46" customFormat="1" ht="17.25" customHeight="1" spans="1:3">
      <c r="A233" s="22">
        <v>2013903</v>
      </c>
      <c r="B233" s="22" t="s">
        <v>77</v>
      </c>
      <c r="C233" s="75"/>
    </row>
    <row r="234" s="46" customFormat="1" ht="17.25" customHeight="1" spans="1:3">
      <c r="A234" s="22">
        <v>2013904</v>
      </c>
      <c r="B234" s="22" t="s">
        <v>169</v>
      </c>
      <c r="C234" s="75"/>
    </row>
    <row r="235" s="46" customFormat="1" ht="17.25" customHeight="1" spans="1:3">
      <c r="A235" s="22">
        <v>2013950</v>
      </c>
      <c r="B235" s="22" t="s">
        <v>84</v>
      </c>
      <c r="C235" s="75"/>
    </row>
    <row r="236" s="46" customFormat="1" ht="17.25" customHeight="1" spans="1:3">
      <c r="A236" s="22">
        <v>2013999</v>
      </c>
      <c r="B236" s="22" t="s">
        <v>199</v>
      </c>
      <c r="C236" s="76"/>
    </row>
    <row r="237" s="46" customFormat="1" ht="17.25" customHeight="1" spans="1:3">
      <c r="A237" s="22">
        <v>20140</v>
      </c>
      <c r="B237" s="77" t="s">
        <v>200</v>
      </c>
      <c r="C237" s="75">
        <v>94</v>
      </c>
    </row>
    <row r="238" s="46" customFormat="1" ht="17.25" customHeight="1" spans="1:3">
      <c r="A238" s="22">
        <v>2014001</v>
      </c>
      <c r="B238" s="22" t="s">
        <v>75</v>
      </c>
      <c r="C238" s="78">
        <v>79</v>
      </c>
    </row>
    <row r="239" s="46" customFormat="1" ht="17.25" customHeight="1" spans="1:3">
      <c r="A239" s="22">
        <v>2014002</v>
      </c>
      <c r="B239" s="22" t="s">
        <v>76</v>
      </c>
      <c r="C239" s="75"/>
    </row>
    <row r="240" s="46" customFormat="1" ht="17.25" customHeight="1" spans="1:3">
      <c r="A240" s="22">
        <v>2014003</v>
      </c>
      <c r="B240" s="22" t="s">
        <v>77</v>
      </c>
      <c r="C240" s="75"/>
    </row>
    <row r="241" s="46" customFormat="1" ht="17.25" customHeight="1" spans="1:3">
      <c r="A241" s="22">
        <v>2014004</v>
      </c>
      <c r="B241" s="22" t="s">
        <v>201</v>
      </c>
      <c r="C241" s="75">
        <v>15</v>
      </c>
    </row>
    <row r="242" s="46" customFormat="1" ht="17.25" customHeight="1" spans="1:3">
      <c r="A242" s="22">
        <v>2014099</v>
      </c>
      <c r="B242" s="22" t="s">
        <v>202</v>
      </c>
      <c r="C242" s="75"/>
    </row>
    <row r="243" s="46" customFormat="1" ht="17.25" customHeight="1" spans="1:3">
      <c r="A243" s="22">
        <v>20199</v>
      </c>
      <c r="B243" s="61" t="s">
        <v>203</v>
      </c>
      <c r="C243" s="75">
        <v>1143</v>
      </c>
    </row>
    <row r="244" s="46" customFormat="1" ht="17.25" customHeight="1" spans="1:3">
      <c r="A244" s="22">
        <v>2019901</v>
      </c>
      <c r="B244" s="22" t="s">
        <v>204</v>
      </c>
      <c r="C244" s="75"/>
    </row>
    <row r="245" s="46" customFormat="1" ht="17.25" customHeight="1" spans="1:3">
      <c r="A245" s="22">
        <v>2019999</v>
      </c>
      <c r="B245" s="22" t="s">
        <v>205</v>
      </c>
      <c r="C245" s="75">
        <v>1143</v>
      </c>
    </row>
    <row r="246" s="46" customFormat="1" ht="17.25" customHeight="1" spans="1:3">
      <c r="A246" s="22">
        <v>202</v>
      </c>
      <c r="B246" s="61" t="s">
        <v>206</v>
      </c>
      <c r="C246" s="75">
        <v>0</v>
      </c>
    </row>
    <row r="247" s="46" customFormat="1" ht="17.25" customHeight="1" spans="1:3">
      <c r="A247" s="22">
        <v>20201</v>
      </c>
      <c r="B247" s="61" t="s">
        <v>207</v>
      </c>
      <c r="C247" s="75">
        <v>0</v>
      </c>
    </row>
    <row r="248" s="46" customFormat="1" ht="17.25" customHeight="1" spans="1:3">
      <c r="A248" s="22">
        <v>2020101</v>
      </c>
      <c r="B248" s="22" t="s">
        <v>75</v>
      </c>
      <c r="C248" s="75"/>
    </row>
    <row r="249" s="46" customFormat="1" ht="17.25" customHeight="1" spans="1:3">
      <c r="A249" s="22">
        <v>2020102</v>
      </c>
      <c r="B249" s="22" t="s">
        <v>76</v>
      </c>
      <c r="C249" s="75"/>
    </row>
    <row r="250" s="46" customFormat="1" ht="17.25" customHeight="1" spans="1:3">
      <c r="A250" s="22">
        <v>2020103</v>
      </c>
      <c r="B250" s="22" t="s">
        <v>77</v>
      </c>
      <c r="C250" s="75"/>
    </row>
    <row r="251" s="46" customFormat="1" ht="17.25" customHeight="1" spans="1:3">
      <c r="A251" s="22">
        <v>2020104</v>
      </c>
      <c r="B251" s="22" t="s">
        <v>169</v>
      </c>
      <c r="C251" s="75"/>
    </row>
    <row r="252" s="46" customFormat="1" ht="17.25" customHeight="1" spans="1:3">
      <c r="A252" s="22">
        <v>2020150</v>
      </c>
      <c r="B252" s="22" t="s">
        <v>84</v>
      </c>
      <c r="C252" s="75"/>
    </row>
    <row r="253" s="46" customFormat="1" ht="17.25" customHeight="1" spans="1:3">
      <c r="A253" s="22">
        <v>2020199</v>
      </c>
      <c r="B253" s="22" t="s">
        <v>208</v>
      </c>
      <c r="C253" s="75"/>
    </row>
    <row r="254" s="46" customFormat="1" ht="17.25" customHeight="1" spans="1:3">
      <c r="A254" s="22">
        <v>20202</v>
      </c>
      <c r="B254" s="61" t="s">
        <v>209</v>
      </c>
      <c r="C254" s="75">
        <v>0</v>
      </c>
    </row>
    <row r="255" s="46" customFormat="1" ht="17.25" customHeight="1" spans="1:3">
      <c r="A255" s="22">
        <v>2020201</v>
      </c>
      <c r="B255" s="22" t="s">
        <v>210</v>
      </c>
      <c r="C255" s="75"/>
    </row>
    <row r="256" s="46" customFormat="1" ht="17.25" customHeight="1" spans="1:3">
      <c r="A256" s="22">
        <v>2020202</v>
      </c>
      <c r="B256" s="22" t="s">
        <v>211</v>
      </c>
      <c r="C256" s="75"/>
    </row>
    <row r="257" s="46" customFormat="1" ht="17.25" customHeight="1" spans="1:3">
      <c r="A257" s="22">
        <v>20203</v>
      </c>
      <c r="B257" s="61" t="s">
        <v>212</v>
      </c>
      <c r="C257" s="75">
        <v>0</v>
      </c>
    </row>
    <row r="258" s="46" customFormat="1" ht="17.25" customHeight="1" spans="1:3">
      <c r="A258" s="22">
        <v>2020304</v>
      </c>
      <c r="B258" s="22" t="s">
        <v>213</v>
      </c>
      <c r="C258" s="75"/>
    </row>
    <row r="259" s="46" customFormat="1" ht="17.25" customHeight="1" spans="1:3">
      <c r="A259" s="22">
        <v>2020306</v>
      </c>
      <c r="B259" s="22" t="s">
        <v>214</v>
      </c>
      <c r="C259" s="75"/>
    </row>
    <row r="260" s="46" customFormat="1" ht="17.25" customHeight="1" spans="1:3">
      <c r="A260" s="22">
        <v>20204</v>
      </c>
      <c r="B260" s="61" t="s">
        <v>215</v>
      </c>
      <c r="C260" s="75">
        <v>0</v>
      </c>
    </row>
    <row r="261" s="46" customFormat="1" ht="17.25" customHeight="1" spans="1:3">
      <c r="A261" s="22">
        <v>2020401</v>
      </c>
      <c r="B261" s="22" t="s">
        <v>216</v>
      </c>
      <c r="C261" s="75"/>
    </row>
    <row r="262" s="46" customFormat="1" ht="17.25" customHeight="1" spans="1:3">
      <c r="A262" s="22">
        <v>2020402</v>
      </c>
      <c r="B262" s="22" t="s">
        <v>217</v>
      </c>
      <c r="C262" s="75"/>
    </row>
    <row r="263" s="46" customFormat="1" ht="17.25" customHeight="1" spans="1:3">
      <c r="A263" s="22">
        <v>2020403</v>
      </c>
      <c r="B263" s="22" t="s">
        <v>218</v>
      </c>
      <c r="C263" s="75"/>
    </row>
    <row r="264" s="46" customFormat="1" ht="17.25" customHeight="1" spans="1:3">
      <c r="A264" s="22">
        <v>2020404</v>
      </c>
      <c r="B264" s="22" t="s">
        <v>219</v>
      </c>
      <c r="C264" s="75"/>
    </row>
    <row r="265" s="46" customFormat="1" ht="17.25" customHeight="1" spans="1:3">
      <c r="A265" s="22">
        <v>2020499</v>
      </c>
      <c r="B265" s="22" t="s">
        <v>220</v>
      </c>
      <c r="C265" s="75"/>
    </row>
    <row r="266" s="46" customFormat="1" ht="17.25" customHeight="1" spans="1:3">
      <c r="A266" s="22">
        <v>20205</v>
      </c>
      <c r="B266" s="61" t="s">
        <v>221</v>
      </c>
      <c r="C266" s="75">
        <v>0</v>
      </c>
    </row>
    <row r="267" s="46" customFormat="1" ht="17.25" customHeight="1" spans="1:3">
      <c r="A267" s="22">
        <v>2020503</v>
      </c>
      <c r="B267" s="22" t="s">
        <v>222</v>
      </c>
      <c r="C267" s="75"/>
    </row>
    <row r="268" s="46" customFormat="1" ht="17.25" customHeight="1" spans="1:3">
      <c r="A268" s="22">
        <v>2020504</v>
      </c>
      <c r="B268" s="22" t="s">
        <v>223</v>
      </c>
      <c r="C268" s="75"/>
    </row>
    <row r="269" s="46" customFormat="1" ht="17.25" customHeight="1" spans="1:3">
      <c r="A269" s="22">
        <v>2020505</v>
      </c>
      <c r="B269" s="22" t="s">
        <v>224</v>
      </c>
      <c r="C269" s="75"/>
    </row>
    <row r="270" s="46" customFormat="1" ht="17.25" customHeight="1" spans="1:3">
      <c r="A270" s="22">
        <v>2020599</v>
      </c>
      <c r="B270" s="22" t="s">
        <v>225</v>
      </c>
      <c r="C270" s="75"/>
    </row>
    <row r="271" s="46" customFormat="1" ht="17.25" customHeight="1" spans="1:3">
      <c r="A271" s="22">
        <v>20206</v>
      </c>
      <c r="B271" s="61" t="s">
        <v>226</v>
      </c>
      <c r="C271" s="75">
        <v>0</v>
      </c>
    </row>
    <row r="272" s="46" customFormat="1" ht="17.25" customHeight="1" spans="1:3">
      <c r="A272" s="22">
        <v>2020601</v>
      </c>
      <c r="B272" s="22" t="s">
        <v>227</v>
      </c>
      <c r="C272" s="75"/>
    </row>
    <row r="273" s="46" customFormat="1" ht="17.25" customHeight="1" spans="1:3">
      <c r="A273" s="22">
        <v>20207</v>
      </c>
      <c r="B273" s="61" t="s">
        <v>228</v>
      </c>
      <c r="C273" s="75">
        <v>0</v>
      </c>
    </row>
    <row r="274" s="46" customFormat="1" ht="17.25" customHeight="1" spans="1:3">
      <c r="A274" s="22">
        <v>2020701</v>
      </c>
      <c r="B274" s="22" t="s">
        <v>229</v>
      </c>
      <c r="C274" s="75"/>
    </row>
    <row r="275" s="46" customFormat="1" ht="17.25" customHeight="1" spans="1:3">
      <c r="A275" s="22">
        <v>2020702</v>
      </c>
      <c r="B275" s="22" t="s">
        <v>230</v>
      </c>
      <c r="C275" s="75"/>
    </row>
    <row r="276" s="46" customFormat="1" ht="17.25" customHeight="1" spans="1:3">
      <c r="A276" s="22">
        <v>2020703</v>
      </c>
      <c r="B276" s="22" t="s">
        <v>231</v>
      </c>
      <c r="C276" s="75"/>
    </row>
    <row r="277" s="46" customFormat="1" ht="17.25" customHeight="1" spans="1:3">
      <c r="A277" s="22">
        <v>2020799</v>
      </c>
      <c r="B277" s="22" t="s">
        <v>232</v>
      </c>
      <c r="C277" s="75"/>
    </row>
    <row r="278" s="46" customFormat="1" ht="17.25" customHeight="1" spans="1:3">
      <c r="A278" s="22">
        <v>20208</v>
      </c>
      <c r="B278" s="61" t="s">
        <v>233</v>
      </c>
      <c r="C278" s="75">
        <v>0</v>
      </c>
    </row>
    <row r="279" s="46" customFormat="1" ht="17.25" customHeight="1" spans="1:3">
      <c r="A279" s="22">
        <v>2020801</v>
      </c>
      <c r="B279" s="22" t="s">
        <v>75</v>
      </c>
      <c r="C279" s="75"/>
    </row>
    <row r="280" s="46" customFormat="1" ht="17.25" customHeight="1" spans="1:3">
      <c r="A280" s="22">
        <v>2020802</v>
      </c>
      <c r="B280" s="22" t="s">
        <v>76</v>
      </c>
      <c r="C280" s="75"/>
    </row>
    <row r="281" s="46" customFormat="1" ht="17.25" customHeight="1" spans="1:3">
      <c r="A281" s="22">
        <v>2020803</v>
      </c>
      <c r="B281" s="22" t="s">
        <v>77</v>
      </c>
      <c r="C281" s="75"/>
    </row>
    <row r="282" s="46" customFormat="1" ht="17.25" customHeight="1" spans="1:3">
      <c r="A282" s="22">
        <v>2020850</v>
      </c>
      <c r="B282" s="22" t="s">
        <v>84</v>
      </c>
      <c r="C282" s="75"/>
    </row>
    <row r="283" s="46" customFormat="1" ht="17.25" customHeight="1" spans="1:3">
      <c r="A283" s="22">
        <v>2020899</v>
      </c>
      <c r="B283" s="22" t="s">
        <v>234</v>
      </c>
      <c r="C283" s="75"/>
    </row>
    <row r="284" s="46" customFormat="1" ht="17.25" customHeight="1" spans="1:3">
      <c r="A284" s="22">
        <v>20299</v>
      </c>
      <c r="B284" s="61" t="s">
        <v>235</v>
      </c>
      <c r="C284" s="75">
        <v>0</v>
      </c>
    </row>
    <row r="285" s="46" customFormat="1" ht="17.25" customHeight="1" spans="1:3">
      <c r="A285" s="22">
        <v>2029999</v>
      </c>
      <c r="B285" s="22" t="s">
        <v>236</v>
      </c>
      <c r="C285" s="75"/>
    </row>
    <row r="286" s="46" customFormat="1" ht="17.25" customHeight="1" spans="1:3">
      <c r="A286" s="22">
        <v>203</v>
      </c>
      <c r="B286" s="61" t="s">
        <v>237</v>
      </c>
      <c r="C286" s="75">
        <v>44</v>
      </c>
    </row>
    <row r="287" s="46" customFormat="1" ht="17.25" customHeight="1" spans="1:3">
      <c r="A287" s="22">
        <v>20301</v>
      </c>
      <c r="B287" s="61" t="s">
        <v>238</v>
      </c>
      <c r="C287" s="75">
        <v>0</v>
      </c>
    </row>
    <row r="288" s="46" customFormat="1" ht="17.25" customHeight="1" spans="1:3">
      <c r="A288" s="22">
        <v>2030101</v>
      </c>
      <c r="B288" s="22" t="s">
        <v>239</v>
      </c>
      <c r="C288" s="75"/>
    </row>
    <row r="289" s="46" customFormat="1" ht="17.25" customHeight="1" spans="1:3">
      <c r="A289" s="22">
        <v>2030102</v>
      </c>
      <c r="B289" s="22" t="s">
        <v>240</v>
      </c>
      <c r="C289" s="75"/>
    </row>
    <row r="290" s="46" customFormat="1" ht="17.25" customHeight="1" spans="1:3">
      <c r="A290" s="22">
        <v>2030199</v>
      </c>
      <c r="B290" s="22" t="s">
        <v>241</v>
      </c>
      <c r="C290" s="75"/>
    </row>
    <row r="291" s="46" customFormat="1" ht="17.25" customHeight="1" spans="1:3">
      <c r="A291" s="22">
        <v>20304</v>
      </c>
      <c r="B291" s="61" t="s">
        <v>242</v>
      </c>
      <c r="C291" s="75">
        <v>0</v>
      </c>
    </row>
    <row r="292" s="46" customFormat="1" ht="17.25" customHeight="1" spans="1:3">
      <c r="A292" s="22">
        <v>2030401</v>
      </c>
      <c r="B292" s="22" t="s">
        <v>243</v>
      </c>
      <c r="C292" s="75"/>
    </row>
    <row r="293" s="46" customFormat="1" ht="17.25" customHeight="1" spans="1:3">
      <c r="A293" s="22">
        <v>20305</v>
      </c>
      <c r="B293" s="61" t="s">
        <v>244</v>
      </c>
      <c r="C293" s="75">
        <v>0</v>
      </c>
    </row>
    <row r="294" s="46" customFormat="1" ht="17.25" customHeight="1" spans="1:3">
      <c r="A294" s="22">
        <v>2030501</v>
      </c>
      <c r="B294" s="22" t="s">
        <v>245</v>
      </c>
      <c r="C294" s="75"/>
    </row>
    <row r="295" s="46" customFormat="1" ht="17.25" customHeight="1" spans="1:3">
      <c r="A295" s="22">
        <v>20306</v>
      </c>
      <c r="B295" s="61" t="s">
        <v>246</v>
      </c>
      <c r="C295" s="75">
        <v>44</v>
      </c>
    </row>
    <row r="296" s="46" customFormat="1" ht="17.25" customHeight="1" spans="1:3">
      <c r="A296" s="22">
        <v>2030601</v>
      </c>
      <c r="B296" s="22" t="s">
        <v>247</v>
      </c>
      <c r="C296" s="75"/>
    </row>
    <row r="297" s="46" customFormat="1" ht="17.25" customHeight="1" spans="1:3">
      <c r="A297" s="22">
        <v>2030602</v>
      </c>
      <c r="B297" s="22" t="s">
        <v>248</v>
      </c>
      <c r="C297" s="75"/>
    </row>
    <row r="298" s="46" customFormat="1" ht="17.25" customHeight="1" spans="1:3">
      <c r="A298" s="22">
        <v>2030603</v>
      </c>
      <c r="B298" s="22" t="s">
        <v>249</v>
      </c>
      <c r="C298" s="75">
        <v>39</v>
      </c>
    </row>
    <row r="299" s="46" customFormat="1" ht="17.25" customHeight="1" spans="1:3">
      <c r="A299" s="22">
        <v>2030604</v>
      </c>
      <c r="B299" s="22" t="s">
        <v>250</v>
      </c>
      <c r="C299" s="75"/>
    </row>
    <row r="300" s="46" customFormat="1" ht="17.25" customHeight="1" spans="1:3">
      <c r="A300" s="22">
        <v>2030607</v>
      </c>
      <c r="B300" s="22" t="s">
        <v>251</v>
      </c>
      <c r="C300" s="75">
        <v>5</v>
      </c>
    </row>
    <row r="301" s="46" customFormat="1" ht="17.25" customHeight="1" spans="1:3">
      <c r="A301" s="22">
        <v>2030608</v>
      </c>
      <c r="B301" s="22" t="s">
        <v>252</v>
      </c>
      <c r="C301" s="75"/>
    </row>
    <row r="302" s="46" customFormat="1" ht="17.25" customHeight="1" spans="1:3">
      <c r="A302" s="22">
        <v>2030699</v>
      </c>
      <c r="B302" s="22" t="s">
        <v>253</v>
      </c>
      <c r="C302" s="75"/>
    </row>
    <row r="303" s="46" customFormat="1" ht="17.25" customHeight="1" spans="1:3">
      <c r="A303" s="22">
        <v>20399</v>
      </c>
      <c r="B303" s="61" t="s">
        <v>254</v>
      </c>
      <c r="C303" s="75">
        <v>0</v>
      </c>
    </row>
    <row r="304" s="46" customFormat="1" ht="17.25" customHeight="1" spans="1:3">
      <c r="A304" s="22">
        <v>2039999</v>
      </c>
      <c r="B304" s="22" t="s">
        <v>255</v>
      </c>
      <c r="C304" s="75"/>
    </row>
    <row r="305" s="46" customFormat="1" ht="17.25" customHeight="1" spans="1:3">
      <c r="A305" s="22">
        <v>204</v>
      </c>
      <c r="B305" s="61" t="s">
        <v>256</v>
      </c>
      <c r="C305" s="75">
        <v>10441</v>
      </c>
    </row>
    <row r="306" s="46" customFormat="1" ht="17.25" customHeight="1" spans="1:3">
      <c r="A306" s="22">
        <v>20401</v>
      </c>
      <c r="B306" s="61" t="s">
        <v>257</v>
      </c>
      <c r="C306" s="75">
        <v>0</v>
      </c>
    </row>
    <row r="307" s="46" customFormat="1" ht="17.25" customHeight="1" spans="1:3">
      <c r="A307" s="22">
        <v>2040101</v>
      </c>
      <c r="B307" s="22" t="s">
        <v>258</v>
      </c>
      <c r="C307" s="75"/>
    </row>
    <row r="308" s="46" customFormat="1" ht="17.25" customHeight="1" spans="1:3">
      <c r="A308" s="22">
        <v>2040199</v>
      </c>
      <c r="B308" s="22" t="s">
        <v>259</v>
      </c>
      <c r="C308" s="75"/>
    </row>
    <row r="309" s="46" customFormat="1" ht="17.25" customHeight="1" spans="1:3">
      <c r="A309" s="22">
        <v>20402</v>
      </c>
      <c r="B309" s="61" t="s">
        <v>260</v>
      </c>
      <c r="C309" s="75">
        <v>10374</v>
      </c>
    </row>
    <row r="310" s="46" customFormat="1" ht="17.25" customHeight="1" spans="1:3">
      <c r="A310" s="22">
        <v>2040201</v>
      </c>
      <c r="B310" s="22" t="s">
        <v>75</v>
      </c>
      <c r="C310" s="75">
        <v>4662</v>
      </c>
    </row>
    <row r="311" s="46" customFormat="1" ht="17.25" customHeight="1" spans="1:3">
      <c r="A311" s="22">
        <v>2040202</v>
      </c>
      <c r="B311" s="22" t="s">
        <v>76</v>
      </c>
      <c r="C311" s="75"/>
    </row>
    <row r="312" s="46" customFormat="1" ht="17.25" customHeight="1" spans="1:3">
      <c r="A312" s="22">
        <v>2040203</v>
      </c>
      <c r="B312" s="22" t="s">
        <v>77</v>
      </c>
      <c r="C312" s="75"/>
    </row>
    <row r="313" s="46" customFormat="1" ht="17.25" customHeight="1" spans="1:3">
      <c r="A313" s="22">
        <v>2040219</v>
      </c>
      <c r="B313" s="22" t="s">
        <v>115</v>
      </c>
      <c r="C313" s="75">
        <v>32</v>
      </c>
    </row>
    <row r="314" s="46" customFormat="1" ht="17.25" customHeight="1" spans="1:3">
      <c r="A314" s="22">
        <v>2040220</v>
      </c>
      <c r="B314" s="22" t="s">
        <v>261</v>
      </c>
      <c r="C314" s="75"/>
    </row>
    <row r="315" s="46" customFormat="1" ht="17.25" customHeight="1" spans="1:3">
      <c r="A315" s="22">
        <v>2040221</v>
      </c>
      <c r="B315" s="22" t="s">
        <v>262</v>
      </c>
      <c r="C315" s="75"/>
    </row>
    <row r="316" s="46" customFormat="1" ht="17.25" customHeight="1" spans="1:3">
      <c r="A316" s="22">
        <v>2040222</v>
      </c>
      <c r="B316" s="22" t="s">
        <v>263</v>
      </c>
      <c r="C316" s="75"/>
    </row>
    <row r="317" s="46" customFormat="1" ht="17.25" customHeight="1" spans="1:3">
      <c r="A317" s="22">
        <v>2040223</v>
      </c>
      <c r="B317" s="22" t="s">
        <v>264</v>
      </c>
      <c r="C317" s="75"/>
    </row>
    <row r="318" s="46" customFormat="1" ht="17.25" customHeight="1" spans="1:3">
      <c r="A318" s="22">
        <v>2040250</v>
      </c>
      <c r="B318" s="22" t="s">
        <v>84</v>
      </c>
      <c r="C318" s="75"/>
    </row>
    <row r="319" s="46" customFormat="1" ht="17.25" customHeight="1" spans="1:3">
      <c r="A319" s="22">
        <v>2040299</v>
      </c>
      <c r="B319" s="22" t="s">
        <v>265</v>
      </c>
      <c r="C319" s="75">
        <v>5680</v>
      </c>
    </row>
    <row r="320" s="46" customFormat="1" ht="17.25" customHeight="1" spans="1:3">
      <c r="A320" s="22">
        <v>20403</v>
      </c>
      <c r="B320" s="61" t="s">
        <v>266</v>
      </c>
      <c r="C320" s="75">
        <v>63</v>
      </c>
    </row>
    <row r="321" s="46" customFormat="1" ht="17.25" customHeight="1" spans="1:3">
      <c r="A321" s="22">
        <v>2040301</v>
      </c>
      <c r="B321" s="22" t="s">
        <v>75</v>
      </c>
      <c r="C321" s="75">
        <v>63</v>
      </c>
    </row>
    <row r="322" s="46" customFormat="1" ht="17.25" customHeight="1" spans="1:3">
      <c r="A322" s="22">
        <v>2040302</v>
      </c>
      <c r="B322" s="22" t="s">
        <v>76</v>
      </c>
      <c r="C322" s="75"/>
    </row>
    <row r="323" s="46" customFormat="1" ht="17.25" customHeight="1" spans="1:3">
      <c r="A323" s="22">
        <v>2040303</v>
      </c>
      <c r="B323" s="22" t="s">
        <v>77</v>
      </c>
      <c r="C323" s="75"/>
    </row>
    <row r="324" s="46" customFormat="1" ht="17.25" customHeight="1" spans="1:3">
      <c r="A324" s="22">
        <v>2040304</v>
      </c>
      <c r="B324" s="22" t="s">
        <v>267</v>
      </c>
      <c r="C324" s="75"/>
    </row>
    <row r="325" s="46" customFormat="1" ht="17.25" customHeight="1" spans="1:3">
      <c r="A325" s="22">
        <v>2040350</v>
      </c>
      <c r="B325" s="22" t="s">
        <v>84</v>
      </c>
      <c r="C325" s="75"/>
    </row>
    <row r="326" s="46" customFormat="1" ht="17.25" customHeight="1" spans="1:3">
      <c r="A326" s="22">
        <v>2040399</v>
      </c>
      <c r="B326" s="22" t="s">
        <v>268</v>
      </c>
      <c r="C326" s="75"/>
    </row>
    <row r="327" s="46" customFormat="1" ht="17.25" customHeight="1" spans="1:3">
      <c r="A327" s="22">
        <v>20404</v>
      </c>
      <c r="B327" s="61" t="s">
        <v>269</v>
      </c>
      <c r="C327" s="75">
        <v>0</v>
      </c>
    </row>
    <row r="328" s="46" customFormat="1" ht="17.25" customHeight="1" spans="1:3">
      <c r="A328" s="22">
        <v>2040401</v>
      </c>
      <c r="B328" s="22" t="s">
        <v>75</v>
      </c>
      <c r="C328" s="75"/>
    </row>
    <row r="329" s="46" customFormat="1" ht="17.25" customHeight="1" spans="1:3">
      <c r="A329" s="22">
        <v>2040402</v>
      </c>
      <c r="B329" s="22" t="s">
        <v>76</v>
      </c>
      <c r="C329" s="75"/>
    </row>
    <row r="330" s="46" customFormat="1" ht="17.25" customHeight="1" spans="1:3">
      <c r="A330" s="22">
        <v>2040403</v>
      </c>
      <c r="B330" s="22" t="s">
        <v>77</v>
      </c>
      <c r="C330" s="75"/>
    </row>
    <row r="331" s="46" customFormat="1" ht="17.25" customHeight="1" spans="1:3">
      <c r="A331" s="22">
        <v>2040409</v>
      </c>
      <c r="B331" s="22" t="s">
        <v>270</v>
      </c>
      <c r="C331" s="75"/>
    </row>
    <row r="332" s="46" customFormat="1" ht="17.25" customHeight="1" spans="1:3">
      <c r="A332" s="22">
        <v>2040410</v>
      </c>
      <c r="B332" s="22" t="s">
        <v>271</v>
      </c>
      <c r="C332" s="75"/>
    </row>
    <row r="333" s="46" customFormat="1" ht="17.25" customHeight="1" spans="1:3">
      <c r="A333" s="22">
        <v>2040450</v>
      </c>
      <c r="B333" s="22" t="s">
        <v>84</v>
      </c>
      <c r="C333" s="75"/>
    </row>
    <row r="334" s="46" customFormat="1" ht="17.25" customHeight="1" spans="1:3">
      <c r="A334" s="22">
        <v>2040499</v>
      </c>
      <c r="B334" s="22" t="s">
        <v>272</v>
      </c>
      <c r="C334" s="75"/>
    </row>
    <row r="335" s="46" customFormat="1" ht="17.25" customHeight="1" spans="1:3">
      <c r="A335" s="22">
        <v>20405</v>
      </c>
      <c r="B335" s="61" t="s">
        <v>273</v>
      </c>
      <c r="C335" s="75">
        <v>0</v>
      </c>
    </row>
    <row r="336" s="46" customFormat="1" ht="17.25" customHeight="1" spans="1:3">
      <c r="A336" s="22">
        <v>2040501</v>
      </c>
      <c r="B336" s="22" t="s">
        <v>75</v>
      </c>
      <c r="C336" s="75"/>
    </row>
    <row r="337" s="46" customFormat="1" ht="17.25" customHeight="1" spans="1:3">
      <c r="A337" s="22">
        <v>2040502</v>
      </c>
      <c r="B337" s="22" t="s">
        <v>76</v>
      </c>
      <c r="C337" s="75"/>
    </row>
    <row r="338" s="46" customFormat="1" ht="17.25" customHeight="1" spans="1:3">
      <c r="A338" s="22">
        <v>2040503</v>
      </c>
      <c r="B338" s="22" t="s">
        <v>77</v>
      </c>
      <c r="C338" s="75"/>
    </row>
    <row r="339" s="46" customFormat="1" ht="17.25" customHeight="1" spans="1:3">
      <c r="A339" s="22">
        <v>2040504</v>
      </c>
      <c r="B339" s="22" t="s">
        <v>274</v>
      </c>
      <c r="C339" s="75"/>
    </row>
    <row r="340" s="46" customFormat="1" ht="17.25" customHeight="1" spans="1:3">
      <c r="A340" s="22">
        <v>2040505</v>
      </c>
      <c r="B340" s="22" t="s">
        <v>275</v>
      </c>
      <c r="C340" s="75"/>
    </row>
    <row r="341" s="46" customFormat="1" ht="17.25" customHeight="1" spans="1:3">
      <c r="A341" s="22">
        <v>2040506</v>
      </c>
      <c r="B341" s="22" t="s">
        <v>276</v>
      </c>
      <c r="C341" s="75"/>
    </row>
    <row r="342" s="46" customFormat="1" ht="17.25" customHeight="1" spans="1:3">
      <c r="A342" s="22">
        <v>2040550</v>
      </c>
      <c r="B342" s="22" t="s">
        <v>84</v>
      </c>
      <c r="C342" s="75"/>
    </row>
    <row r="343" s="46" customFormat="1" ht="17.25" customHeight="1" spans="1:3">
      <c r="A343" s="22">
        <v>2040599</v>
      </c>
      <c r="B343" s="22" t="s">
        <v>277</v>
      </c>
      <c r="C343" s="75"/>
    </row>
    <row r="344" s="46" customFormat="1" ht="17.25" customHeight="1" spans="1:3">
      <c r="A344" s="22">
        <v>20406</v>
      </c>
      <c r="B344" s="61" t="s">
        <v>278</v>
      </c>
      <c r="C344" s="75">
        <v>0</v>
      </c>
    </row>
    <row r="345" s="46" customFormat="1" ht="17.25" customHeight="1" spans="1:3">
      <c r="A345" s="22">
        <v>2040601</v>
      </c>
      <c r="B345" s="22" t="s">
        <v>75</v>
      </c>
      <c r="C345" s="75"/>
    </row>
    <row r="346" s="46" customFormat="1" ht="17.25" customHeight="1" spans="1:3">
      <c r="A346" s="22">
        <v>2040602</v>
      </c>
      <c r="B346" s="22" t="s">
        <v>76</v>
      </c>
      <c r="C346" s="75"/>
    </row>
    <row r="347" s="46" customFormat="1" ht="17.25" customHeight="1" spans="1:3">
      <c r="A347" s="22">
        <v>2040603</v>
      </c>
      <c r="B347" s="22" t="s">
        <v>77</v>
      </c>
      <c r="C347" s="75"/>
    </row>
    <row r="348" s="46" customFormat="1" ht="17.25" customHeight="1" spans="1:3">
      <c r="A348" s="22">
        <v>2040604</v>
      </c>
      <c r="B348" s="22" t="s">
        <v>279</v>
      </c>
      <c r="C348" s="75"/>
    </row>
    <row r="349" s="46" customFormat="1" ht="17.25" customHeight="1" spans="1:3">
      <c r="A349" s="22">
        <v>2040605</v>
      </c>
      <c r="B349" s="22" t="s">
        <v>280</v>
      </c>
      <c r="C349" s="75"/>
    </row>
    <row r="350" s="46" customFormat="1" ht="17.25" customHeight="1" spans="1:3">
      <c r="A350" s="22">
        <v>2040606</v>
      </c>
      <c r="B350" s="22" t="s">
        <v>281</v>
      </c>
      <c r="C350" s="75"/>
    </row>
    <row r="351" s="46" customFormat="1" ht="17.25" customHeight="1" spans="1:3">
      <c r="A351" s="22">
        <v>2040607</v>
      </c>
      <c r="B351" s="22" t="s">
        <v>282</v>
      </c>
      <c r="C351" s="75"/>
    </row>
    <row r="352" s="46" customFormat="1" ht="17.25" customHeight="1" spans="1:3">
      <c r="A352" s="22">
        <v>2040608</v>
      </c>
      <c r="B352" s="22" t="s">
        <v>283</v>
      </c>
      <c r="C352" s="75"/>
    </row>
    <row r="353" s="46" customFormat="1" ht="17.25" customHeight="1" spans="1:3">
      <c r="A353" s="22">
        <v>2040610</v>
      </c>
      <c r="B353" s="22" t="s">
        <v>284</v>
      </c>
      <c r="C353" s="75"/>
    </row>
    <row r="354" s="46" customFormat="1" ht="17.25" customHeight="1" spans="1:3">
      <c r="A354" s="22">
        <v>2040612</v>
      </c>
      <c r="B354" s="22" t="s">
        <v>285</v>
      </c>
      <c r="C354" s="75"/>
    </row>
    <row r="355" s="46" customFormat="1" ht="17.25" customHeight="1" spans="1:3">
      <c r="A355" s="22">
        <v>2040613</v>
      </c>
      <c r="B355" s="22" t="s">
        <v>115</v>
      </c>
      <c r="C355" s="75"/>
    </row>
    <row r="356" s="46" customFormat="1" ht="17.25" customHeight="1" spans="1:3">
      <c r="A356" s="22">
        <v>2040650</v>
      </c>
      <c r="B356" s="22" t="s">
        <v>84</v>
      </c>
      <c r="C356" s="75"/>
    </row>
    <row r="357" s="46" customFormat="1" ht="17.25" customHeight="1" spans="1:3">
      <c r="A357" s="22">
        <v>2040699</v>
      </c>
      <c r="B357" s="22" t="s">
        <v>286</v>
      </c>
      <c r="C357" s="75"/>
    </row>
    <row r="358" s="46" customFormat="1" ht="17.25" customHeight="1" spans="1:3">
      <c r="A358" s="22">
        <v>20407</v>
      </c>
      <c r="B358" s="61" t="s">
        <v>287</v>
      </c>
      <c r="C358" s="75">
        <v>0</v>
      </c>
    </row>
    <row r="359" s="46" customFormat="1" ht="17.25" customHeight="1" spans="1:3">
      <c r="A359" s="22">
        <v>2040701</v>
      </c>
      <c r="B359" s="22" t="s">
        <v>75</v>
      </c>
      <c r="C359" s="75"/>
    </row>
    <row r="360" s="46" customFormat="1" ht="17.25" customHeight="1" spans="1:3">
      <c r="A360" s="22">
        <v>2040702</v>
      </c>
      <c r="B360" s="22" t="s">
        <v>76</v>
      </c>
      <c r="C360" s="75"/>
    </row>
    <row r="361" s="46" customFormat="1" ht="17.25" customHeight="1" spans="1:3">
      <c r="A361" s="22">
        <v>2040703</v>
      </c>
      <c r="B361" s="22" t="s">
        <v>77</v>
      </c>
      <c r="C361" s="75"/>
    </row>
    <row r="362" s="46" customFormat="1" ht="17.25" customHeight="1" spans="1:3">
      <c r="A362" s="22">
        <v>2040704</v>
      </c>
      <c r="B362" s="22" t="s">
        <v>288</v>
      </c>
      <c r="C362" s="75"/>
    </row>
    <row r="363" s="46" customFormat="1" ht="17.25" customHeight="1" spans="1:3">
      <c r="A363" s="22">
        <v>2040705</v>
      </c>
      <c r="B363" s="22" t="s">
        <v>289</v>
      </c>
      <c r="C363" s="75"/>
    </row>
    <row r="364" s="46" customFormat="1" ht="17.25" customHeight="1" spans="1:3">
      <c r="A364" s="22">
        <v>2040706</v>
      </c>
      <c r="B364" s="22" t="s">
        <v>290</v>
      </c>
      <c r="C364" s="75"/>
    </row>
    <row r="365" s="46" customFormat="1" ht="17.25" customHeight="1" spans="1:3">
      <c r="A365" s="22">
        <v>2040707</v>
      </c>
      <c r="B365" s="22" t="s">
        <v>115</v>
      </c>
      <c r="C365" s="75"/>
    </row>
    <row r="366" s="46" customFormat="1" ht="17.25" customHeight="1" spans="1:3">
      <c r="A366" s="22">
        <v>2040750</v>
      </c>
      <c r="B366" s="22" t="s">
        <v>84</v>
      </c>
      <c r="C366" s="75"/>
    </row>
    <row r="367" s="46" customFormat="1" ht="17.25" customHeight="1" spans="1:3">
      <c r="A367" s="22">
        <v>2040799</v>
      </c>
      <c r="B367" s="22" t="s">
        <v>291</v>
      </c>
      <c r="C367" s="75"/>
    </row>
    <row r="368" s="46" customFormat="1" ht="17.25" customHeight="1" spans="1:3">
      <c r="A368" s="22">
        <v>20408</v>
      </c>
      <c r="B368" s="61" t="s">
        <v>292</v>
      </c>
      <c r="C368" s="75">
        <v>0</v>
      </c>
    </row>
    <row r="369" s="46" customFormat="1" ht="17.25" customHeight="1" spans="1:3">
      <c r="A369" s="22">
        <v>2040801</v>
      </c>
      <c r="B369" s="22" t="s">
        <v>75</v>
      </c>
      <c r="C369" s="75"/>
    </row>
    <row r="370" s="46" customFormat="1" ht="17.25" customHeight="1" spans="1:3">
      <c r="A370" s="22">
        <v>2040802</v>
      </c>
      <c r="B370" s="22" t="s">
        <v>76</v>
      </c>
      <c r="C370" s="75"/>
    </row>
    <row r="371" s="46" customFormat="1" ht="17.25" customHeight="1" spans="1:3">
      <c r="A371" s="22">
        <v>2040803</v>
      </c>
      <c r="B371" s="22" t="s">
        <v>77</v>
      </c>
      <c r="C371" s="75"/>
    </row>
    <row r="372" s="46" customFormat="1" ht="17.25" customHeight="1" spans="1:3">
      <c r="A372" s="22">
        <v>2040804</v>
      </c>
      <c r="B372" s="22" t="s">
        <v>293</v>
      </c>
      <c r="C372" s="75"/>
    </row>
    <row r="373" s="46" customFormat="1" ht="17.25" customHeight="1" spans="1:3">
      <c r="A373" s="22">
        <v>2040805</v>
      </c>
      <c r="B373" s="22" t="s">
        <v>294</v>
      </c>
      <c r="C373" s="75"/>
    </row>
    <row r="374" s="46" customFormat="1" ht="17.25" customHeight="1" spans="1:3">
      <c r="A374" s="22">
        <v>2040806</v>
      </c>
      <c r="B374" s="22" t="s">
        <v>295</v>
      </c>
      <c r="C374" s="75"/>
    </row>
    <row r="375" s="46" customFormat="1" ht="17.25" customHeight="1" spans="1:3">
      <c r="A375" s="22">
        <v>2040807</v>
      </c>
      <c r="B375" s="22" t="s">
        <v>115</v>
      </c>
      <c r="C375" s="75"/>
    </row>
    <row r="376" s="46" customFormat="1" ht="17.25" customHeight="1" spans="1:3">
      <c r="A376" s="22">
        <v>2040850</v>
      </c>
      <c r="B376" s="22" t="s">
        <v>84</v>
      </c>
      <c r="C376" s="75"/>
    </row>
    <row r="377" s="46" customFormat="1" ht="17.25" customHeight="1" spans="1:3">
      <c r="A377" s="22">
        <v>2040899</v>
      </c>
      <c r="B377" s="22" t="s">
        <v>296</v>
      </c>
      <c r="C377" s="75"/>
    </row>
    <row r="378" s="46" customFormat="1" ht="17.25" customHeight="1" spans="1:3">
      <c r="A378" s="22">
        <v>20409</v>
      </c>
      <c r="B378" s="61" t="s">
        <v>297</v>
      </c>
      <c r="C378" s="75">
        <v>0</v>
      </c>
    </row>
    <row r="379" s="46" customFormat="1" ht="17.25" customHeight="1" spans="1:3">
      <c r="A379" s="22">
        <v>2040901</v>
      </c>
      <c r="B379" s="22" t="s">
        <v>75</v>
      </c>
      <c r="C379" s="75"/>
    </row>
    <row r="380" s="46" customFormat="1" ht="17.25" customHeight="1" spans="1:3">
      <c r="A380" s="22">
        <v>2040902</v>
      </c>
      <c r="B380" s="22" t="s">
        <v>76</v>
      </c>
      <c r="C380" s="75"/>
    </row>
    <row r="381" s="46" customFormat="1" ht="17.25" customHeight="1" spans="1:3">
      <c r="A381" s="22">
        <v>2040903</v>
      </c>
      <c r="B381" s="22" t="s">
        <v>77</v>
      </c>
      <c r="C381" s="75"/>
    </row>
    <row r="382" s="46" customFormat="1" ht="17.25" customHeight="1" spans="1:3">
      <c r="A382" s="22">
        <v>2040904</v>
      </c>
      <c r="B382" s="22" t="s">
        <v>298</v>
      </c>
      <c r="C382" s="75"/>
    </row>
    <row r="383" s="46" customFormat="1" ht="17.25" customHeight="1" spans="1:3">
      <c r="A383" s="22">
        <v>2040905</v>
      </c>
      <c r="B383" s="22" t="s">
        <v>299</v>
      </c>
      <c r="C383" s="75"/>
    </row>
    <row r="384" s="46" customFormat="1" ht="17.25" customHeight="1" spans="1:3">
      <c r="A384" s="22">
        <v>2040950</v>
      </c>
      <c r="B384" s="22" t="s">
        <v>84</v>
      </c>
      <c r="C384" s="75"/>
    </row>
    <row r="385" s="46" customFormat="1" ht="17.25" customHeight="1" spans="1:3">
      <c r="A385" s="22">
        <v>2040999</v>
      </c>
      <c r="B385" s="22" t="s">
        <v>300</v>
      </c>
      <c r="C385" s="75"/>
    </row>
    <row r="386" s="46" customFormat="1" ht="17.25" customHeight="1" spans="1:3">
      <c r="A386" s="22">
        <v>20410</v>
      </c>
      <c r="B386" s="61" t="s">
        <v>301</v>
      </c>
      <c r="C386" s="75">
        <v>0</v>
      </c>
    </row>
    <row r="387" s="46" customFormat="1" ht="17.25" customHeight="1" spans="1:3">
      <c r="A387" s="22">
        <v>2041001</v>
      </c>
      <c r="B387" s="22" t="s">
        <v>75</v>
      </c>
      <c r="C387" s="75"/>
    </row>
    <row r="388" s="46" customFormat="1" ht="17.25" customHeight="1" spans="1:3">
      <c r="A388" s="22">
        <v>2041002</v>
      </c>
      <c r="B388" s="22" t="s">
        <v>76</v>
      </c>
      <c r="C388" s="75"/>
    </row>
    <row r="389" s="46" customFormat="1" ht="17.25" customHeight="1" spans="1:3">
      <c r="A389" s="22">
        <v>2041006</v>
      </c>
      <c r="B389" s="22" t="s">
        <v>115</v>
      </c>
      <c r="C389" s="75"/>
    </row>
    <row r="390" s="46" customFormat="1" ht="17.25" customHeight="1" spans="1:3">
      <c r="A390" s="22">
        <v>2041007</v>
      </c>
      <c r="B390" s="22" t="s">
        <v>302</v>
      </c>
      <c r="C390" s="75"/>
    </row>
    <row r="391" s="46" customFormat="1" ht="17.25" customHeight="1" spans="1:3">
      <c r="A391" s="22">
        <v>2041099</v>
      </c>
      <c r="B391" s="22" t="s">
        <v>303</v>
      </c>
      <c r="C391" s="75"/>
    </row>
    <row r="392" s="46" customFormat="1" ht="17.25" customHeight="1" spans="1:3">
      <c r="A392" s="22">
        <v>20499</v>
      </c>
      <c r="B392" s="61" t="s">
        <v>304</v>
      </c>
      <c r="C392" s="75">
        <v>4</v>
      </c>
    </row>
    <row r="393" s="46" customFormat="1" ht="17.25" customHeight="1" spans="1:3">
      <c r="A393" s="22">
        <v>2049902</v>
      </c>
      <c r="B393" s="22" t="s">
        <v>305</v>
      </c>
      <c r="C393" s="75">
        <v>4</v>
      </c>
    </row>
    <row r="394" s="46" customFormat="1" ht="17.25" customHeight="1" spans="1:3">
      <c r="A394" s="22">
        <v>2049999</v>
      </c>
      <c r="B394" s="22" t="s">
        <v>306</v>
      </c>
      <c r="C394" s="75"/>
    </row>
    <row r="395" s="46" customFormat="1" ht="17.25" customHeight="1" spans="1:3">
      <c r="A395" s="22">
        <v>205</v>
      </c>
      <c r="B395" s="61" t="s">
        <v>307</v>
      </c>
      <c r="C395" s="75">
        <v>18904</v>
      </c>
    </row>
    <row r="396" s="46" customFormat="1" ht="17.25" customHeight="1" spans="1:3">
      <c r="A396" s="22">
        <v>20501</v>
      </c>
      <c r="B396" s="61" t="s">
        <v>308</v>
      </c>
      <c r="C396" s="75">
        <v>595</v>
      </c>
    </row>
    <row r="397" s="46" customFormat="1" ht="17.25" customHeight="1" spans="1:3">
      <c r="A397" s="22">
        <v>2050101</v>
      </c>
      <c r="B397" s="22" t="s">
        <v>75</v>
      </c>
      <c r="C397" s="75">
        <v>135</v>
      </c>
    </row>
    <row r="398" s="46" customFormat="1" ht="17.25" customHeight="1" spans="1:3">
      <c r="A398" s="22">
        <v>2050102</v>
      </c>
      <c r="B398" s="22" t="s">
        <v>76</v>
      </c>
      <c r="C398" s="75"/>
    </row>
    <row r="399" s="46" customFormat="1" ht="17.25" customHeight="1" spans="1:3">
      <c r="A399" s="22">
        <v>2050103</v>
      </c>
      <c r="B399" s="22" t="s">
        <v>77</v>
      </c>
      <c r="C399" s="75"/>
    </row>
    <row r="400" s="46" customFormat="1" ht="17.25" customHeight="1" spans="1:3">
      <c r="A400" s="22">
        <v>2050199</v>
      </c>
      <c r="B400" s="22" t="s">
        <v>309</v>
      </c>
      <c r="C400" s="75">
        <v>460</v>
      </c>
    </row>
    <row r="401" s="46" customFormat="1" ht="17.25" customHeight="1" spans="1:3">
      <c r="A401" s="22">
        <v>20502</v>
      </c>
      <c r="B401" s="61" t="s">
        <v>310</v>
      </c>
      <c r="C401" s="75">
        <v>7539</v>
      </c>
    </row>
    <row r="402" s="46" customFormat="1" ht="17.25" customHeight="1" spans="1:3">
      <c r="A402" s="22">
        <v>2050201</v>
      </c>
      <c r="B402" s="22" t="s">
        <v>311</v>
      </c>
      <c r="C402" s="75">
        <v>1720</v>
      </c>
    </row>
    <row r="403" s="46" customFormat="1" ht="17.25" customHeight="1" spans="1:3">
      <c r="A403" s="22">
        <v>2050202</v>
      </c>
      <c r="B403" s="22" t="s">
        <v>312</v>
      </c>
      <c r="C403" s="75">
        <v>3688</v>
      </c>
    </row>
    <row r="404" s="46" customFormat="1" ht="17.25" customHeight="1" spans="1:3">
      <c r="A404" s="22">
        <v>2050203</v>
      </c>
      <c r="B404" s="22" t="s">
        <v>313</v>
      </c>
      <c r="C404" s="75"/>
    </row>
    <row r="405" s="46" customFormat="1" ht="17.25" customHeight="1" spans="1:3">
      <c r="A405" s="22">
        <v>2050204</v>
      </c>
      <c r="B405" s="22" t="s">
        <v>314</v>
      </c>
      <c r="C405" s="75">
        <v>2131</v>
      </c>
    </row>
    <row r="406" s="46" customFormat="1" ht="17.25" customHeight="1" spans="1:3">
      <c r="A406" s="22">
        <v>2050205</v>
      </c>
      <c r="B406" s="22" t="s">
        <v>315</v>
      </c>
      <c r="C406" s="75"/>
    </row>
    <row r="407" s="46" customFormat="1" ht="17.25" customHeight="1" spans="1:3">
      <c r="A407" s="22">
        <v>2050299</v>
      </c>
      <c r="B407" s="22" t="s">
        <v>316</v>
      </c>
      <c r="C407" s="75"/>
    </row>
    <row r="408" s="46" customFormat="1" ht="17.25" customHeight="1" spans="1:3">
      <c r="A408" s="22">
        <v>20503</v>
      </c>
      <c r="B408" s="61" t="s">
        <v>317</v>
      </c>
      <c r="C408" s="75">
        <v>475</v>
      </c>
    </row>
    <row r="409" s="46" customFormat="1" ht="17.25" customHeight="1" spans="1:3">
      <c r="A409" s="22">
        <v>2050301</v>
      </c>
      <c r="B409" s="22" t="s">
        <v>318</v>
      </c>
      <c r="C409" s="75"/>
    </row>
    <row r="410" s="46" customFormat="1" ht="17.25" customHeight="1" spans="1:3">
      <c r="A410" s="22">
        <v>2050302</v>
      </c>
      <c r="B410" s="22" t="s">
        <v>319</v>
      </c>
      <c r="C410" s="75">
        <v>454</v>
      </c>
    </row>
    <row r="411" s="46" customFormat="1" ht="17.25" customHeight="1" spans="1:3">
      <c r="A411" s="22">
        <v>2050303</v>
      </c>
      <c r="B411" s="22" t="s">
        <v>320</v>
      </c>
      <c r="C411" s="75">
        <v>21</v>
      </c>
    </row>
    <row r="412" s="46" customFormat="1" ht="17.25" customHeight="1" spans="1:3">
      <c r="A412" s="22">
        <v>2050305</v>
      </c>
      <c r="B412" s="22" t="s">
        <v>321</v>
      </c>
      <c r="C412" s="75"/>
    </row>
    <row r="413" s="46" customFormat="1" ht="17.25" customHeight="1" spans="1:3">
      <c r="A413" s="22">
        <v>2050399</v>
      </c>
      <c r="B413" s="22" t="s">
        <v>322</v>
      </c>
      <c r="C413" s="75"/>
    </row>
    <row r="414" s="46" customFormat="1" ht="17.25" customHeight="1" spans="1:3">
      <c r="A414" s="22">
        <v>20504</v>
      </c>
      <c r="B414" s="61" t="s">
        <v>323</v>
      </c>
      <c r="C414" s="75">
        <v>0</v>
      </c>
    </row>
    <row r="415" s="46" customFormat="1" ht="17.25" customHeight="1" spans="1:3">
      <c r="A415" s="22">
        <v>2050401</v>
      </c>
      <c r="B415" s="22" t="s">
        <v>324</v>
      </c>
      <c r="C415" s="75"/>
    </row>
    <row r="416" s="46" customFormat="1" ht="17.25" customHeight="1" spans="1:3">
      <c r="A416" s="22">
        <v>2050402</v>
      </c>
      <c r="B416" s="22" t="s">
        <v>325</v>
      </c>
      <c r="C416" s="75"/>
    </row>
    <row r="417" s="46" customFormat="1" ht="17.25" customHeight="1" spans="1:3">
      <c r="A417" s="22">
        <v>2050403</v>
      </c>
      <c r="B417" s="22" t="s">
        <v>326</v>
      </c>
      <c r="C417" s="75"/>
    </row>
    <row r="418" s="46" customFormat="1" ht="17.25" customHeight="1" spans="1:3">
      <c r="A418" s="22">
        <v>2050404</v>
      </c>
      <c r="B418" s="22" t="s">
        <v>327</v>
      </c>
      <c r="C418" s="75"/>
    </row>
    <row r="419" s="46" customFormat="1" ht="17.25" customHeight="1" spans="1:3">
      <c r="A419" s="22">
        <v>2050499</v>
      </c>
      <c r="B419" s="22" t="s">
        <v>328</v>
      </c>
      <c r="C419" s="75"/>
    </row>
    <row r="420" s="46" customFormat="1" ht="17.25" customHeight="1" spans="1:3">
      <c r="A420" s="22">
        <v>20505</v>
      </c>
      <c r="B420" s="61" t="s">
        <v>329</v>
      </c>
      <c r="C420" s="75">
        <v>0</v>
      </c>
    </row>
    <row r="421" s="46" customFormat="1" ht="17.25" customHeight="1" spans="1:3">
      <c r="A421" s="22">
        <v>2050501</v>
      </c>
      <c r="B421" s="22" t="s">
        <v>330</v>
      </c>
      <c r="C421" s="75"/>
    </row>
    <row r="422" s="46" customFormat="1" ht="17.25" customHeight="1" spans="1:3">
      <c r="A422" s="22">
        <v>2050502</v>
      </c>
      <c r="B422" s="22" t="s">
        <v>331</v>
      </c>
      <c r="C422" s="75"/>
    </row>
    <row r="423" s="46" customFormat="1" ht="17.25" customHeight="1" spans="1:3">
      <c r="A423" s="22">
        <v>2050599</v>
      </c>
      <c r="B423" s="22" t="s">
        <v>332</v>
      </c>
      <c r="C423" s="75"/>
    </row>
    <row r="424" s="46" customFormat="1" ht="17.25" customHeight="1" spans="1:3">
      <c r="A424" s="22">
        <v>20506</v>
      </c>
      <c r="B424" s="61" t="s">
        <v>333</v>
      </c>
      <c r="C424" s="75">
        <v>0</v>
      </c>
    </row>
    <row r="425" s="46" customFormat="1" ht="17.25" customHeight="1" spans="1:3">
      <c r="A425" s="22">
        <v>2050601</v>
      </c>
      <c r="B425" s="22" t="s">
        <v>334</v>
      </c>
      <c r="C425" s="75"/>
    </row>
    <row r="426" s="46" customFormat="1" ht="17.25" customHeight="1" spans="1:3">
      <c r="A426" s="22">
        <v>2050602</v>
      </c>
      <c r="B426" s="22" t="s">
        <v>335</v>
      </c>
      <c r="C426" s="75"/>
    </row>
    <row r="427" s="46" customFormat="1" ht="17.25" customHeight="1" spans="1:3">
      <c r="A427" s="22">
        <v>2050699</v>
      </c>
      <c r="B427" s="22" t="s">
        <v>336</v>
      </c>
      <c r="C427" s="75"/>
    </row>
    <row r="428" s="46" customFormat="1" ht="17.25" customHeight="1" spans="1:3">
      <c r="A428" s="22">
        <v>20507</v>
      </c>
      <c r="B428" s="61" t="s">
        <v>337</v>
      </c>
      <c r="C428" s="75">
        <v>0</v>
      </c>
    </row>
    <row r="429" s="46" customFormat="1" ht="17.25" customHeight="1" spans="1:3">
      <c r="A429" s="22">
        <v>2050701</v>
      </c>
      <c r="B429" s="22" t="s">
        <v>338</v>
      </c>
      <c r="C429" s="75"/>
    </row>
    <row r="430" s="46" customFormat="1" ht="17.25" customHeight="1" spans="1:3">
      <c r="A430" s="22">
        <v>2050702</v>
      </c>
      <c r="B430" s="22" t="s">
        <v>339</v>
      </c>
      <c r="C430" s="75"/>
    </row>
    <row r="431" s="46" customFormat="1" ht="17.25" customHeight="1" spans="1:3">
      <c r="A431" s="22">
        <v>2050799</v>
      </c>
      <c r="B431" s="22" t="s">
        <v>340</v>
      </c>
      <c r="C431" s="75"/>
    </row>
    <row r="432" s="46" customFormat="1" ht="17.25" customHeight="1" spans="1:3">
      <c r="A432" s="22">
        <v>20508</v>
      </c>
      <c r="B432" s="61" t="s">
        <v>341</v>
      </c>
      <c r="C432" s="75">
        <v>5654</v>
      </c>
    </row>
    <row r="433" s="46" customFormat="1" ht="17.25" customHeight="1" spans="1:3">
      <c r="A433" s="22">
        <v>2050801</v>
      </c>
      <c r="B433" s="22" t="s">
        <v>342</v>
      </c>
      <c r="C433" s="75"/>
    </row>
    <row r="434" s="46" customFormat="1" ht="17.25" customHeight="1" spans="1:3">
      <c r="A434" s="22">
        <v>2050802</v>
      </c>
      <c r="B434" s="22" t="s">
        <v>343</v>
      </c>
      <c r="C434" s="75">
        <v>5654</v>
      </c>
    </row>
    <row r="435" s="46" customFormat="1" ht="17.25" customHeight="1" spans="1:3">
      <c r="A435" s="22">
        <v>2050803</v>
      </c>
      <c r="B435" s="22" t="s">
        <v>344</v>
      </c>
      <c r="C435" s="75"/>
    </row>
    <row r="436" s="46" customFormat="1" ht="17.25" customHeight="1" spans="1:3">
      <c r="A436" s="22">
        <v>2050804</v>
      </c>
      <c r="B436" s="22" t="s">
        <v>345</v>
      </c>
      <c r="C436" s="75"/>
    </row>
    <row r="437" s="46" customFormat="1" ht="17.25" customHeight="1" spans="1:3">
      <c r="A437" s="22">
        <v>2050899</v>
      </c>
      <c r="B437" s="22" t="s">
        <v>346</v>
      </c>
      <c r="C437" s="75"/>
    </row>
    <row r="438" s="46" customFormat="1" ht="17.25" customHeight="1" spans="1:3">
      <c r="A438" s="22">
        <v>20509</v>
      </c>
      <c r="B438" s="61" t="s">
        <v>347</v>
      </c>
      <c r="C438" s="75">
        <v>2351</v>
      </c>
    </row>
    <row r="439" s="46" customFormat="1" ht="17.25" customHeight="1" spans="1:3">
      <c r="A439" s="22">
        <v>2050901</v>
      </c>
      <c r="B439" s="22" t="s">
        <v>348</v>
      </c>
      <c r="C439" s="75"/>
    </row>
    <row r="440" s="46" customFormat="1" ht="17.25" customHeight="1" spans="1:3">
      <c r="A440" s="22">
        <v>2050902</v>
      </c>
      <c r="B440" s="22" t="s">
        <v>349</v>
      </c>
      <c r="C440" s="75"/>
    </row>
    <row r="441" s="46" customFormat="1" ht="17.25" customHeight="1" spans="1:3">
      <c r="A441" s="22">
        <v>2050903</v>
      </c>
      <c r="B441" s="22" t="s">
        <v>350</v>
      </c>
      <c r="C441" s="75">
        <v>2351</v>
      </c>
    </row>
    <row r="442" s="46" customFormat="1" ht="17.25" customHeight="1" spans="1:3">
      <c r="A442" s="22">
        <v>2050904</v>
      </c>
      <c r="B442" s="22" t="s">
        <v>351</v>
      </c>
      <c r="C442" s="75"/>
    </row>
    <row r="443" s="46" customFormat="1" ht="17.25" customHeight="1" spans="1:3">
      <c r="A443" s="22">
        <v>2050905</v>
      </c>
      <c r="B443" s="22" t="s">
        <v>352</v>
      </c>
      <c r="C443" s="75"/>
    </row>
    <row r="444" s="46" customFormat="1" ht="17.25" customHeight="1" spans="1:3">
      <c r="A444" s="22">
        <v>2050999</v>
      </c>
      <c r="B444" s="22" t="s">
        <v>353</v>
      </c>
      <c r="C444" s="75"/>
    </row>
    <row r="445" s="46" customFormat="1" ht="17.25" customHeight="1" spans="1:3">
      <c r="A445" s="22">
        <v>20599</v>
      </c>
      <c r="B445" s="61" t="s">
        <v>354</v>
      </c>
      <c r="C445" s="75">
        <v>2290</v>
      </c>
    </row>
    <row r="446" s="46" customFormat="1" ht="17.25" customHeight="1" spans="1:3">
      <c r="A446" s="22">
        <v>2059999</v>
      </c>
      <c r="B446" s="22" t="s">
        <v>355</v>
      </c>
      <c r="C446" s="75">
        <v>2290</v>
      </c>
    </row>
    <row r="447" s="46" customFormat="1" ht="17.25" customHeight="1" spans="1:3">
      <c r="A447" s="22">
        <v>206</v>
      </c>
      <c r="B447" s="61" t="s">
        <v>356</v>
      </c>
      <c r="C447" s="75">
        <v>1512</v>
      </c>
    </row>
    <row r="448" s="46" customFormat="1" ht="17.25" customHeight="1" spans="1:3">
      <c r="A448" s="22">
        <v>20601</v>
      </c>
      <c r="B448" s="61" t="s">
        <v>357</v>
      </c>
      <c r="C448" s="75">
        <v>140</v>
      </c>
    </row>
    <row r="449" s="46" customFormat="1" ht="17.25" customHeight="1" spans="1:3">
      <c r="A449" s="22">
        <v>2060101</v>
      </c>
      <c r="B449" s="22" t="s">
        <v>75</v>
      </c>
      <c r="C449" s="75">
        <v>140</v>
      </c>
    </row>
    <row r="450" s="46" customFormat="1" ht="17.25" customHeight="1" spans="1:3">
      <c r="A450" s="22">
        <v>2060102</v>
      </c>
      <c r="B450" s="22" t="s">
        <v>76</v>
      </c>
      <c r="C450" s="75"/>
    </row>
    <row r="451" s="46" customFormat="1" ht="17.25" customHeight="1" spans="1:3">
      <c r="A451" s="22">
        <v>2060103</v>
      </c>
      <c r="B451" s="22" t="s">
        <v>77</v>
      </c>
      <c r="C451" s="75"/>
    </row>
    <row r="452" s="46" customFormat="1" ht="17.25" customHeight="1" spans="1:3">
      <c r="A452" s="22">
        <v>2060199</v>
      </c>
      <c r="B452" s="22" t="s">
        <v>358</v>
      </c>
      <c r="C452" s="75"/>
    </row>
    <row r="453" s="46" customFormat="1" ht="17.25" customHeight="1" spans="1:3">
      <c r="A453" s="22">
        <v>20602</v>
      </c>
      <c r="B453" s="61" t="s">
        <v>359</v>
      </c>
      <c r="C453" s="75">
        <v>0</v>
      </c>
    </row>
    <row r="454" s="46" customFormat="1" ht="17.25" customHeight="1" spans="1:3">
      <c r="A454" s="22">
        <v>2060201</v>
      </c>
      <c r="B454" s="22" t="s">
        <v>360</v>
      </c>
      <c r="C454" s="75"/>
    </row>
    <row r="455" s="46" customFormat="1" ht="17.25" customHeight="1" spans="1:3">
      <c r="A455" s="22">
        <v>2060203</v>
      </c>
      <c r="B455" s="22" t="s">
        <v>361</v>
      </c>
      <c r="C455" s="75"/>
    </row>
    <row r="456" s="46" customFormat="1" ht="17.25" customHeight="1" spans="1:3">
      <c r="A456" s="22">
        <v>2060204</v>
      </c>
      <c r="B456" s="22" t="s">
        <v>362</v>
      </c>
      <c r="C456" s="75"/>
    </row>
    <row r="457" s="46" customFormat="1" ht="17.25" customHeight="1" spans="1:3">
      <c r="A457" s="22">
        <v>2060205</v>
      </c>
      <c r="B457" s="22" t="s">
        <v>363</v>
      </c>
      <c r="C457" s="75"/>
    </row>
    <row r="458" s="46" customFormat="1" ht="17.25" customHeight="1" spans="1:3">
      <c r="A458" s="22">
        <v>2060206</v>
      </c>
      <c r="B458" s="22" t="s">
        <v>364</v>
      </c>
      <c r="C458" s="75"/>
    </row>
    <row r="459" s="46" customFormat="1" ht="17.25" customHeight="1" spans="1:3">
      <c r="A459" s="22">
        <v>2060207</v>
      </c>
      <c r="B459" s="22" t="s">
        <v>365</v>
      </c>
      <c r="C459" s="75"/>
    </row>
    <row r="460" s="46" customFormat="1" ht="17.25" customHeight="1" spans="1:3">
      <c r="A460" s="22">
        <v>2060208</v>
      </c>
      <c r="B460" s="22" t="s">
        <v>366</v>
      </c>
      <c r="C460" s="75"/>
    </row>
    <row r="461" s="46" customFormat="1" ht="17.25" customHeight="1" spans="1:3">
      <c r="A461" s="22">
        <v>2060299</v>
      </c>
      <c r="B461" s="22" t="s">
        <v>367</v>
      </c>
      <c r="C461" s="75"/>
    </row>
    <row r="462" s="46" customFormat="1" ht="17.25" customHeight="1" spans="1:3">
      <c r="A462" s="22">
        <v>20603</v>
      </c>
      <c r="B462" s="61" t="s">
        <v>368</v>
      </c>
      <c r="C462" s="75">
        <v>0</v>
      </c>
    </row>
    <row r="463" s="46" customFormat="1" ht="17.25" customHeight="1" spans="1:3">
      <c r="A463" s="22">
        <v>2060301</v>
      </c>
      <c r="B463" s="22" t="s">
        <v>360</v>
      </c>
      <c r="C463" s="75"/>
    </row>
    <row r="464" s="46" customFormat="1" ht="17.25" customHeight="1" spans="1:3">
      <c r="A464" s="22">
        <v>2060302</v>
      </c>
      <c r="B464" s="22" t="s">
        <v>369</v>
      </c>
      <c r="C464" s="75"/>
    </row>
    <row r="465" s="46" customFormat="1" ht="17.25" customHeight="1" spans="1:3">
      <c r="A465" s="22">
        <v>2060303</v>
      </c>
      <c r="B465" s="22" t="s">
        <v>370</v>
      </c>
      <c r="C465" s="75"/>
    </row>
    <row r="466" s="46" customFormat="1" ht="17.25" customHeight="1" spans="1:3">
      <c r="A466" s="22">
        <v>2060304</v>
      </c>
      <c r="B466" s="22" t="s">
        <v>371</v>
      </c>
      <c r="C466" s="75"/>
    </row>
    <row r="467" s="46" customFormat="1" ht="17.25" customHeight="1" spans="1:3">
      <c r="A467" s="22">
        <v>2060399</v>
      </c>
      <c r="B467" s="22" t="s">
        <v>372</v>
      </c>
      <c r="C467" s="75"/>
    </row>
    <row r="468" s="46" customFormat="1" ht="17.25" customHeight="1" spans="1:3">
      <c r="A468" s="22">
        <v>20604</v>
      </c>
      <c r="B468" s="61" t="s">
        <v>373</v>
      </c>
      <c r="C468" s="75">
        <v>609</v>
      </c>
    </row>
    <row r="469" s="46" customFormat="1" ht="17.25" customHeight="1" spans="1:3">
      <c r="A469" s="22">
        <v>2060401</v>
      </c>
      <c r="B469" s="22" t="s">
        <v>360</v>
      </c>
      <c r="C469" s="75"/>
    </row>
    <row r="470" s="46" customFormat="1" ht="17.25" customHeight="1" spans="1:3">
      <c r="A470" s="22">
        <v>2060404</v>
      </c>
      <c r="B470" s="22" t="s">
        <v>374</v>
      </c>
      <c r="C470" s="75">
        <v>609</v>
      </c>
    </row>
    <row r="471" s="46" customFormat="1" ht="17.25" customHeight="1" spans="1:3">
      <c r="A471" s="22">
        <v>2060405</v>
      </c>
      <c r="B471" s="22" t="s">
        <v>375</v>
      </c>
      <c r="C471" s="75"/>
    </row>
    <row r="472" s="46" customFormat="1" ht="17.25" customHeight="1" spans="1:3">
      <c r="A472" s="22">
        <v>2060499</v>
      </c>
      <c r="B472" s="22" t="s">
        <v>376</v>
      </c>
      <c r="C472" s="75"/>
    </row>
    <row r="473" s="46" customFormat="1" ht="17.25" customHeight="1" spans="1:3">
      <c r="A473" s="22">
        <v>20605</v>
      </c>
      <c r="B473" s="61" t="s">
        <v>377</v>
      </c>
      <c r="C473" s="75">
        <v>54</v>
      </c>
    </row>
    <row r="474" s="46" customFormat="1" ht="17.25" customHeight="1" spans="1:3">
      <c r="A474" s="22">
        <v>2060501</v>
      </c>
      <c r="B474" s="22" t="s">
        <v>360</v>
      </c>
      <c r="C474" s="75"/>
    </row>
    <row r="475" s="46" customFormat="1" ht="17.25" customHeight="1" spans="1:3">
      <c r="A475" s="22">
        <v>2060502</v>
      </c>
      <c r="B475" s="22" t="s">
        <v>378</v>
      </c>
      <c r="C475" s="75">
        <v>54</v>
      </c>
    </row>
    <row r="476" s="46" customFormat="1" ht="17.25" customHeight="1" spans="1:3">
      <c r="A476" s="22">
        <v>2060503</v>
      </c>
      <c r="B476" s="22" t="s">
        <v>379</v>
      </c>
      <c r="C476" s="75"/>
    </row>
    <row r="477" s="46" customFormat="1" ht="17.25" customHeight="1" spans="1:3">
      <c r="A477" s="22">
        <v>2060599</v>
      </c>
      <c r="B477" s="22" t="s">
        <v>380</v>
      </c>
      <c r="C477" s="75"/>
    </row>
    <row r="478" s="46" customFormat="1" ht="17.25" customHeight="1" spans="1:3">
      <c r="A478" s="22">
        <v>20606</v>
      </c>
      <c r="B478" s="61" t="s">
        <v>381</v>
      </c>
      <c r="C478" s="75">
        <v>0</v>
      </c>
    </row>
    <row r="479" s="46" customFormat="1" ht="17.25" customHeight="1" spans="1:3">
      <c r="A479" s="22">
        <v>2060601</v>
      </c>
      <c r="B479" s="22" t="s">
        <v>382</v>
      </c>
      <c r="C479" s="75"/>
    </row>
    <row r="480" s="46" customFormat="1" ht="17.25" customHeight="1" spans="1:3">
      <c r="A480" s="22">
        <v>2060602</v>
      </c>
      <c r="B480" s="22" t="s">
        <v>383</v>
      </c>
      <c r="C480" s="75"/>
    </row>
    <row r="481" s="46" customFormat="1" ht="17.25" customHeight="1" spans="1:3">
      <c r="A481" s="22">
        <v>2060603</v>
      </c>
      <c r="B481" s="22" t="s">
        <v>384</v>
      </c>
      <c r="C481" s="75"/>
    </row>
    <row r="482" s="46" customFormat="1" ht="17.25" customHeight="1" spans="1:3">
      <c r="A482" s="22">
        <v>2060699</v>
      </c>
      <c r="B482" s="22" t="s">
        <v>385</v>
      </c>
      <c r="C482" s="75"/>
    </row>
    <row r="483" s="46" customFormat="1" ht="17.25" customHeight="1" spans="1:3">
      <c r="A483" s="22">
        <v>20607</v>
      </c>
      <c r="B483" s="61" t="s">
        <v>386</v>
      </c>
      <c r="C483" s="75">
        <v>80</v>
      </c>
    </row>
    <row r="484" s="46" customFormat="1" ht="17.25" customHeight="1" spans="1:3">
      <c r="A484" s="22">
        <v>2060701</v>
      </c>
      <c r="B484" s="22" t="s">
        <v>360</v>
      </c>
      <c r="C484" s="75"/>
    </row>
    <row r="485" s="46" customFormat="1" ht="17.25" customHeight="1" spans="1:3">
      <c r="A485" s="22">
        <v>2060702</v>
      </c>
      <c r="B485" s="22" t="s">
        <v>387</v>
      </c>
      <c r="C485" s="75">
        <v>37</v>
      </c>
    </row>
    <row r="486" s="46" customFormat="1" ht="17.25" customHeight="1" spans="1:3">
      <c r="A486" s="22">
        <v>2060703</v>
      </c>
      <c r="B486" s="22" t="s">
        <v>388</v>
      </c>
      <c r="C486" s="75"/>
    </row>
    <row r="487" s="46" customFormat="1" ht="17.25" customHeight="1" spans="1:3">
      <c r="A487" s="22">
        <v>2060704</v>
      </c>
      <c r="B487" s="22" t="s">
        <v>389</v>
      </c>
      <c r="C487" s="75"/>
    </row>
    <row r="488" s="46" customFormat="1" ht="17.25" customHeight="1" spans="1:3">
      <c r="A488" s="22">
        <v>2060705</v>
      </c>
      <c r="B488" s="22" t="s">
        <v>390</v>
      </c>
      <c r="C488" s="75"/>
    </row>
    <row r="489" s="46" customFormat="1" ht="17.25" customHeight="1" spans="1:3">
      <c r="A489" s="22">
        <v>2060799</v>
      </c>
      <c r="B489" s="22" t="s">
        <v>391</v>
      </c>
      <c r="C489" s="75">
        <v>43</v>
      </c>
    </row>
    <row r="490" s="46" customFormat="1" ht="17.25" customHeight="1" spans="1:3">
      <c r="A490" s="22">
        <v>20608</v>
      </c>
      <c r="B490" s="61" t="s">
        <v>392</v>
      </c>
      <c r="C490" s="75">
        <v>0</v>
      </c>
    </row>
    <row r="491" s="46" customFormat="1" ht="17.25" customHeight="1" spans="1:3">
      <c r="A491" s="22">
        <v>2060801</v>
      </c>
      <c r="B491" s="22" t="s">
        <v>393</v>
      </c>
      <c r="C491" s="75"/>
    </row>
    <row r="492" s="46" customFormat="1" ht="17.25" customHeight="1" spans="1:3">
      <c r="A492" s="22">
        <v>2060802</v>
      </c>
      <c r="B492" s="22" t="s">
        <v>394</v>
      </c>
      <c r="C492" s="75"/>
    </row>
    <row r="493" s="46" customFormat="1" ht="17.25" customHeight="1" spans="1:3">
      <c r="A493" s="22">
        <v>2060899</v>
      </c>
      <c r="B493" s="22" t="s">
        <v>395</v>
      </c>
      <c r="C493" s="75"/>
    </row>
    <row r="494" s="46" customFormat="1" ht="17.25" customHeight="1" spans="1:3">
      <c r="A494" s="22">
        <v>20609</v>
      </c>
      <c r="B494" s="61" t="s">
        <v>396</v>
      </c>
      <c r="C494" s="75">
        <v>0</v>
      </c>
    </row>
    <row r="495" s="46" customFormat="1" ht="17.25" customHeight="1" spans="1:3">
      <c r="A495" s="22">
        <v>2060901</v>
      </c>
      <c r="B495" s="22" t="s">
        <v>397</v>
      </c>
      <c r="C495" s="75"/>
    </row>
    <row r="496" s="46" customFormat="1" ht="17.25" customHeight="1" spans="1:3">
      <c r="A496" s="22">
        <v>2060902</v>
      </c>
      <c r="B496" s="22" t="s">
        <v>398</v>
      </c>
      <c r="C496" s="75"/>
    </row>
    <row r="497" s="46" customFormat="1" ht="17.25" customHeight="1" spans="1:3">
      <c r="A497" s="22">
        <v>2060999</v>
      </c>
      <c r="B497" s="22" t="s">
        <v>399</v>
      </c>
      <c r="C497" s="75"/>
    </row>
    <row r="498" s="46" customFormat="1" ht="17.25" customHeight="1" spans="1:3">
      <c r="A498" s="22">
        <v>20699</v>
      </c>
      <c r="B498" s="61" t="s">
        <v>400</v>
      </c>
      <c r="C498" s="75">
        <v>629</v>
      </c>
    </row>
    <row r="499" s="46" customFormat="1" ht="17.25" customHeight="1" spans="1:3">
      <c r="A499" s="22">
        <v>2069901</v>
      </c>
      <c r="B499" s="22" t="s">
        <v>401</v>
      </c>
      <c r="C499" s="75"/>
    </row>
    <row r="500" s="46" customFormat="1" ht="17.25" customHeight="1" spans="1:3">
      <c r="A500" s="22">
        <v>2069902</v>
      </c>
      <c r="B500" s="22" t="s">
        <v>402</v>
      </c>
      <c r="C500" s="75"/>
    </row>
    <row r="501" s="46" customFormat="1" ht="17.25" customHeight="1" spans="1:3">
      <c r="A501" s="22">
        <v>2069903</v>
      </c>
      <c r="B501" s="22" t="s">
        <v>403</v>
      </c>
      <c r="C501" s="75"/>
    </row>
    <row r="502" s="46" customFormat="1" ht="17.25" customHeight="1" spans="1:3">
      <c r="A502" s="22">
        <v>2069999</v>
      </c>
      <c r="B502" s="22" t="s">
        <v>404</v>
      </c>
      <c r="C502" s="75">
        <v>629</v>
      </c>
    </row>
    <row r="503" s="46" customFormat="1" ht="17.25" customHeight="1" spans="1:3">
      <c r="A503" s="22">
        <v>207</v>
      </c>
      <c r="B503" s="61" t="s">
        <v>405</v>
      </c>
      <c r="C503" s="75">
        <v>1339</v>
      </c>
    </row>
    <row r="504" s="46" customFormat="1" ht="17.25" customHeight="1" spans="1:3">
      <c r="A504" s="22">
        <v>20701</v>
      </c>
      <c r="B504" s="61" t="s">
        <v>406</v>
      </c>
      <c r="C504" s="75">
        <v>289</v>
      </c>
    </row>
    <row r="505" s="46" customFormat="1" ht="17.25" customHeight="1" spans="1:3">
      <c r="A505" s="22">
        <v>2070101</v>
      </c>
      <c r="B505" s="22" t="s">
        <v>75</v>
      </c>
      <c r="C505" s="75">
        <v>76</v>
      </c>
    </row>
    <row r="506" s="46" customFormat="1" ht="17.25" customHeight="1" spans="1:3">
      <c r="A506" s="22">
        <v>2070102</v>
      </c>
      <c r="B506" s="22" t="s">
        <v>76</v>
      </c>
      <c r="C506" s="75"/>
    </row>
    <row r="507" s="46" customFormat="1" ht="17.25" customHeight="1" spans="1:3">
      <c r="A507" s="22">
        <v>2070103</v>
      </c>
      <c r="B507" s="22" t="s">
        <v>77</v>
      </c>
      <c r="C507" s="75"/>
    </row>
    <row r="508" s="46" customFormat="1" ht="17.25" customHeight="1" spans="1:3">
      <c r="A508" s="22">
        <v>2070104</v>
      </c>
      <c r="B508" s="22" t="s">
        <v>407</v>
      </c>
      <c r="C508" s="75"/>
    </row>
    <row r="509" s="46" customFormat="1" ht="17.25" customHeight="1" spans="1:3">
      <c r="A509" s="22">
        <v>2070105</v>
      </c>
      <c r="B509" s="22" t="s">
        <v>408</v>
      </c>
      <c r="C509" s="75"/>
    </row>
    <row r="510" s="46" customFormat="1" ht="17.25" customHeight="1" spans="1:3">
      <c r="A510" s="22">
        <v>2070106</v>
      </c>
      <c r="B510" s="22" t="s">
        <v>409</v>
      </c>
      <c r="C510" s="75"/>
    </row>
    <row r="511" s="46" customFormat="1" ht="17.25" customHeight="1" spans="1:3">
      <c r="A511" s="22">
        <v>2070107</v>
      </c>
      <c r="B511" s="22" t="s">
        <v>410</v>
      </c>
      <c r="C511" s="75"/>
    </row>
    <row r="512" s="46" customFormat="1" ht="17.25" customHeight="1" spans="1:3">
      <c r="A512" s="22">
        <v>2070108</v>
      </c>
      <c r="B512" s="22" t="s">
        <v>411</v>
      </c>
      <c r="C512" s="75">
        <v>5</v>
      </c>
    </row>
    <row r="513" s="46" customFormat="1" ht="17.25" customHeight="1" spans="1:3">
      <c r="A513" s="22">
        <v>2070109</v>
      </c>
      <c r="B513" s="22" t="s">
        <v>412</v>
      </c>
      <c r="C513" s="75"/>
    </row>
    <row r="514" s="46" customFormat="1" ht="17.25" customHeight="1" spans="1:3">
      <c r="A514" s="22">
        <v>2070110</v>
      </c>
      <c r="B514" s="22" t="s">
        <v>413</v>
      </c>
      <c r="C514" s="75"/>
    </row>
    <row r="515" s="46" customFormat="1" ht="17.25" customHeight="1" spans="1:3">
      <c r="A515" s="22">
        <v>2070111</v>
      </c>
      <c r="B515" s="22" t="s">
        <v>414</v>
      </c>
      <c r="C515" s="75"/>
    </row>
    <row r="516" s="46" customFormat="1" ht="17.25" customHeight="1" spans="1:3">
      <c r="A516" s="22">
        <v>2070112</v>
      </c>
      <c r="B516" s="22" t="s">
        <v>415</v>
      </c>
      <c r="C516" s="75"/>
    </row>
    <row r="517" s="46" customFormat="1" ht="17.25" customHeight="1" spans="1:3">
      <c r="A517" s="22">
        <v>2070113</v>
      </c>
      <c r="B517" s="22" t="s">
        <v>416</v>
      </c>
      <c r="C517" s="75">
        <v>29</v>
      </c>
    </row>
    <row r="518" s="46" customFormat="1" ht="17.25" customHeight="1" spans="1:3">
      <c r="A518" s="22">
        <v>2070114</v>
      </c>
      <c r="B518" s="22" t="s">
        <v>417</v>
      </c>
      <c r="C518" s="75"/>
    </row>
    <row r="519" s="46" customFormat="1" ht="17.25" customHeight="1" spans="1:3">
      <c r="A519" s="22">
        <v>2070199</v>
      </c>
      <c r="B519" s="22" t="s">
        <v>418</v>
      </c>
      <c r="C519" s="75">
        <v>179</v>
      </c>
    </row>
    <row r="520" s="46" customFormat="1" ht="17.25" customHeight="1" spans="1:3">
      <c r="A520" s="22">
        <v>20702</v>
      </c>
      <c r="B520" s="61" t="s">
        <v>419</v>
      </c>
      <c r="C520" s="75">
        <v>20</v>
      </c>
    </row>
    <row r="521" s="46" customFormat="1" ht="17.25" customHeight="1" spans="1:3">
      <c r="A521" s="22">
        <v>2070201</v>
      </c>
      <c r="B521" s="22" t="s">
        <v>75</v>
      </c>
      <c r="C521" s="75"/>
    </row>
    <row r="522" s="46" customFormat="1" ht="17.25" customHeight="1" spans="1:3">
      <c r="A522" s="22">
        <v>2070202</v>
      </c>
      <c r="B522" s="22" t="s">
        <v>76</v>
      </c>
      <c r="C522" s="75"/>
    </row>
    <row r="523" s="46" customFormat="1" ht="17.25" customHeight="1" spans="1:3">
      <c r="A523" s="22">
        <v>2070203</v>
      </c>
      <c r="B523" s="22" t="s">
        <v>77</v>
      </c>
      <c r="C523" s="75"/>
    </row>
    <row r="524" s="46" customFormat="1" ht="17.25" customHeight="1" spans="1:3">
      <c r="A524" s="22">
        <v>2070204</v>
      </c>
      <c r="B524" s="22" t="s">
        <v>420</v>
      </c>
      <c r="C524" s="75">
        <v>20</v>
      </c>
    </row>
    <row r="525" s="46" customFormat="1" ht="17.25" customHeight="1" spans="1:3">
      <c r="A525" s="22">
        <v>2070205</v>
      </c>
      <c r="B525" s="22" t="s">
        <v>421</v>
      </c>
      <c r="C525" s="75"/>
    </row>
    <row r="526" s="46" customFormat="1" ht="17.25" customHeight="1" spans="1:3">
      <c r="A526" s="22">
        <v>2070206</v>
      </c>
      <c r="B526" s="22" t="s">
        <v>422</v>
      </c>
      <c r="C526" s="75"/>
    </row>
    <row r="527" s="46" customFormat="1" ht="17.25" customHeight="1" spans="1:3">
      <c r="A527" s="22">
        <v>2070299</v>
      </c>
      <c r="B527" s="22" t="s">
        <v>423</v>
      </c>
      <c r="C527" s="75"/>
    </row>
    <row r="528" s="46" customFormat="1" ht="17.25" customHeight="1" spans="1:3">
      <c r="A528" s="22">
        <v>20703</v>
      </c>
      <c r="B528" s="61" t="s">
        <v>424</v>
      </c>
      <c r="C528" s="75">
        <v>704</v>
      </c>
    </row>
    <row r="529" s="46" customFormat="1" ht="17.25" customHeight="1" spans="1:3">
      <c r="A529" s="22">
        <v>2070301</v>
      </c>
      <c r="B529" s="22" t="s">
        <v>75</v>
      </c>
      <c r="C529" s="75"/>
    </row>
    <row r="530" s="46" customFormat="1" ht="17.25" customHeight="1" spans="1:3">
      <c r="A530" s="22">
        <v>2070302</v>
      </c>
      <c r="B530" s="22" t="s">
        <v>76</v>
      </c>
      <c r="C530" s="75"/>
    </row>
    <row r="531" s="46" customFormat="1" ht="17.25" customHeight="1" spans="1:3">
      <c r="A531" s="22">
        <v>2070303</v>
      </c>
      <c r="B531" s="22" t="s">
        <v>77</v>
      </c>
      <c r="C531" s="75"/>
    </row>
    <row r="532" s="46" customFormat="1" ht="17.25" customHeight="1" spans="1:3">
      <c r="A532" s="22">
        <v>2070304</v>
      </c>
      <c r="B532" s="22" t="s">
        <v>425</v>
      </c>
      <c r="C532" s="75"/>
    </row>
    <row r="533" s="46" customFormat="1" ht="17.25" customHeight="1" spans="1:3">
      <c r="A533" s="22">
        <v>2070305</v>
      </c>
      <c r="B533" s="22" t="s">
        <v>426</v>
      </c>
      <c r="C533" s="75">
        <v>653</v>
      </c>
    </row>
    <row r="534" s="46" customFormat="1" ht="17.25" customHeight="1" spans="1:3">
      <c r="A534" s="22">
        <v>2070306</v>
      </c>
      <c r="B534" s="22" t="s">
        <v>427</v>
      </c>
      <c r="C534" s="75"/>
    </row>
    <row r="535" s="46" customFormat="1" ht="17.25" customHeight="1" spans="1:3">
      <c r="A535" s="22">
        <v>2070307</v>
      </c>
      <c r="B535" s="22" t="s">
        <v>428</v>
      </c>
      <c r="C535" s="75"/>
    </row>
    <row r="536" s="46" customFormat="1" ht="17.25" customHeight="1" spans="1:3">
      <c r="A536" s="22">
        <v>2070308</v>
      </c>
      <c r="B536" s="22" t="s">
        <v>429</v>
      </c>
      <c r="C536" s="75">
        <v>51</v>
      </c>
    </row>
    <row r="537" s="46" customFormat="1" ht="17.25" customHeight="1" spans="1:3">
      <c r="A537" s="22">
        <v>2070309</v>
      </c>
      <c r="B537" s="22" t="s">
        <v>430</v>
      </c>
      <c r="C537" s="75"/>
    </row>
    <row r="538" s="46" customFormat="1" ht="17.25" customHeight="1" spans="1:3">
      <c r="A538" s="22">
        <v>2070399</v>
      </c>
      <c r="B538" s="22" t="s">
        <v>431</v>
      </c>
      <c r="C538" s="75"/>
    </row>
    <row r="539" s="46" customFormat="1" ht="17.25" customHeight="1" spans="1:3">
      <c r="A539" s="22">
        <v>20706</v>
      </c>
      <c r="B539" s="14" t="s">
        <v>432</v>
      </c>
      <c r="C539" s="75">
        <v>0</v>
      </c>
    </row>
    <row r="540" s="46" customFormat="1" ht="17.25" customHeight="1" spans="1:3">
      <c r="A540" s="22">
        <v>2070601</v>
      </c>
      <c r="B540" s="6" t="s">
        <v>75</v>
      </c>
      <c r="C540" s="75"/>
    </row>
    <row r="541" s="46" customFormat="1" ht="17.25" customHeight="1" spans="1:3">
      <c r="A541" s="22">
        <v>2070602</v>
      </c>
      <c r="B541" s="6" t="s">
        <v>76</v>
      </c>
      <c r="C541" s="75"/>
    </row>
    <row r="542" s="46" customFormat="1" ht="17.25" customHeight="1" spans="1:3">
      <c r="A542" s="22">
        <v>2070603</v>
      </c>
      <c r="B542" s="6" t="s">
        <v>77</v>
      </c>
      <c r="C542" s="75"/>
    </row>
    <row r="543" s="46" customFormat="1" ht="17.25" customHeight="1" spans="1:3">
      <c r="A543" s="22">
        <v>2070604</v>
      </c>
      <c r="B543" s="6" t="s">
        <v>433</v>
      </c>
      <c r="C543" s="75"/>
    </row>
    <row r="544" s="46" customFormat="1" ht="17.25" customHeight="1" spans="1:3">
      <c r="A544" s="22">
        <v>2070605</v>
      </c>
      <c r="B544" s="6" t="s">
        <v>434</v>
      </c>
      <c r="C544" s="75"/>
    </row>
    <row r="545" s="46" customFormat="1" ht="17.25" customHeight="1" spans="1:3">
      <c r="A545" s="22">
        <v>2070606</v>
      </c>
      <c r="B545" s="6" t="s">
        <v>435</v>
      </c>
      <c r="C545" s="75"/>
    </row>
    <row r="546" s="46" customFormat="1" ht="17.25" customHeight="1" spans="1:3">
      <c r="A546" s="22">
        <v>2070607</v>
      </c>
      <c r="B546" s="6" t="s">
        <v>436</v>
      </c>
      <c r="C546" s="75"/>
    </row>
    <row r="547" s="46" customFormat="1" ht="17.25" customHeight="1" spans="1:3">
      <c r="A547" s="22">
        <v>2070699</v>
      </c>
      <c r="B547" s="6" t="s">
        <v>437</v>
      </c>
      <c r="C547" s="75"/>
    </row>
    <row r="548" s="46" customFormat="1" ht="17.25" customHeight="1" spans="1:3">
      <c r="A548" s="22">
        <v>20708</v>
      </c>
      <c r="B548" s="14" t="s">
        <v>438</v>
      </c>
      <c r="C548" s="75">
        <v>0</v>
      </c>
    </row>
    <row r="549" s="46" customFormat="1" ht="17.25" customHeight="1" spans="1:3">
      <c r="A549" s="22">
        <v>2070801</v>
      </c>
      <c r="B549" s="6" t="s">
        <v>75</v>
      </c>
      <c r="C549" s="75"/>
    </row>
    <row r="550" s="46" customFormat="1" ht="17.25" customHeight="1" spans="1:3">
      <c r="A550" s="22">
        <v>2070802</v>
      </c>
      <c r="B550" s="6" t="s">
        <v>76</v>
      </c>
      <c r="C550" s="75"/>
    </row>
    <row r="551" s="46" customFormat="1" ht="17.25" customHeight="1" spans="1:3">
      <c r="A551" s="22">
        <v>2070803</v>
      </c>
      <c r="B551" s="6" t="s">
        <v>77</v>
      </c>
      <c r="C551" s="75"/>
    </row>
    <row r="552" s="46" customFormat="1" ht="17.25" customHeight="1" spans="1:3">
      <c r="A552" s="22">
        <v>2070806</v>
      </c>
      <c r="B552" s="6" t="s">
        <v>439</v>
      </c>
      <c r="C552" s="75"/>
    </row>
    <row r="553" s="46" customFormat="1" ht="17.25" customHeight="1" spans="1:3">
      <c r="A553" s="22">
        <v>2070807</v>
      </c>
      <c r="B553" s="6" t="s">
        <v>440</v>
      </c>
      <c r="C553" s="75"/>
    </row>
    <row r="554" s="46" customFormat="1" ht="17.25" customHeight="1" spans="1:3">
      <c r="A554" s="22">
        <v>2070808</v>
      </c>
      <c r="B554" s="6" t="s">
        <v>441</v>
      </c>
      <c r="C554" s="75"/>
    </row>
    <row r="555" s="46" customFormat="1" ht="17.25" customHeight="1" spans="1:3">
      <c r="A555" s="22">
        <v>2070899</v>
      </c>
      <c r="B555" s="6" t="s">
        <v>442</v>
      </c>
      <c r="C555" s="75"/>
    </row>
    <row r="556" s="46" customFormat="1" ht="17.25" customHeight="1" spans="1:3">
      <c r="A556" s="22">
        <v>20799</v>
      </c>
      <c r="B556" s="61" t="s">
        <v>443</v>
      </c>
      <c r="C556" s="75">
        <v>326</v>
      </c>
    </row>
    <row r="557" s="46" customFormat="1" ht="17.25" customHeight="1" spans="1:3">
      <c r="A557" s="22">
        <v>2079902</v>
      </c>
      <c r="B557" s="22" t="s">
        <v>444</v>
      </c>
      <c r="C557" s="75"/>
    </row>
    <row r="558" s="46" customFormat="1" ht="17.25" customHeight="1" spans="1:3">
      <c r="A558" s="22">
        <v>2079903</v>
      </c>
      <c r="B558" s="22" t="s">
        <v>445</v>
      </c>
      <c r="C558" s="75"/>
    </row>
    <row r="559" s="46" customFormat="1" ht="17.25" customHeight="1" spans="1:3">
      <c r="A559" s="22">
        <v>2079999</v>
      </c>
      <c r="B559" s="22" t="s">
        <v>446</v>
      </c>
      <c r="C559" s="75">
        <v>326</v>
      </c>
    </row>
    <row r="560" s="46" customFormat="1" ht="17.25" customHeight="1" spans="1:3">
      <c r="A560" s="22">
        <v>208</v>
      </c>
      <c r="B560" s="61" t="s">
        <v>447</v>
      </c>
      <c r="C560" s="75">
        <v>7355</v>
      </c>
    </row>
    <row r="561" s="46" customFormat="1" ht="17.25" customHeight="1" spans="1:3">
      <c r="A561" s="22">
        <v>20801</v>
      </c>
      <c r="B561" s="61" t="s">
        <v>448</v>
      </c>
      <c r="C561" s="75">
        <v>2398</v>
      </c>
    </row>
    <row r="562" s="46" customFormat="1" ht="17.25" customHeight="1" spans="1:3">
      <c r="A562" s="22">
        <v>2080101</v>
      </c>
      <c r="B562" s="22" t="s">
        <v>75</v>
      </c>
      <c r="C562" s="75">
        <v>219</v>
      </c>
    </row>
    <row r="563" s="46" customFormat="1" ht="17.25" customHeight="1" spans="1:3">
      <c r="A563" s="22">
        <v>2080102</v>
      </c>
      <c r="B563" s="22" t="s">
        <v>76</v>
      </c>
      <c r="C563" s="75"/>
    </row>
    <row r="564" s="46" customFormat="1" ht="17.25" customHeight="1" spans="1:3">
      <c r="A564" s="22">
        <v>2080103</v>
      </c>
      <c r="B564" s="22" t="s">
        <v>77</v>
      </c>
      <c r="C564" s="75"/>
    </row>
    <row r="565" s="46" customFormat="1" ht="17.25" customHeight="1" spans="1:3">
      <c r="A565" s="22">
        <v>2080104</v>
      </c>
      <c r="B565" s="22" t="s">
        <v>449</v>
      </c>
      <c r="C565" s="75"/>
    </row>
    <row r="566" s="46" customFormat="1" ht="17.25" customHeight="1" spans="1:3">
      <c r="A566" s="22">
        <v>2080105</v>
      </c>
      <c r="B566" s="22" t="s">
        <v>450</v>
      </c>
      <c r="C566" s="75"/>
    </row>
    <row r="567" s="46" customFormat="1" ht="17.25" customHeight="1" spans="1:3">
      <c r="A567" s="22">
        <v>2080106</v>
      </c>
      <c r="B567" s="22" t="s">
        <v>451</v>
      </c>
      <c r="C567" s="75"/>
    </row>
    <row r="568" s="46" customFormat="1" ht="17.25" customHeight="1" spans="1:3">
      <c r="A568" s="22">
        <v>2080107</v>
      </c>
      <c r="B568" s="22" t="s">
        <v>452</v>
      </c>
      <c r="C568" s="75"/>
    </row>
    <row r="569" s="46" customFormat="1" ht="17.25" customHeight="1" spans="1:3">
      <c r="A569" s="22">
        <v>2080108</v>
      </c>
      <c r="B569" s="22" t="s">
        <v>115</v>
      </c>
      <c r="C569" s="75">
        <v>5</v>
      </c>
    </row>
    <row r="570" s="46" customFormat="1" ht="17.25" customHeight="1" spans="1:3">
      <c r="A570" s="22">
        <v>2080109</v>
      </c>
      <c r="B570" s="22" t="s">
        <v>453</v>
      </c>
      <c r="C570" s="75"/>
    </row>
    <row r="571" s="46" customFormat="1" ht="17.25" customHeight="1" spans="1:3">
      <c r="A571" s="22">
        <v>2080110</v>
      </c>
      <c r="B571" s="22" t="s">
        <v>454</v>
      </c>
      <c r="C571" s="75"/>
    </row>
    <row r="572" s="46" customFormat="1" ht="17.25" customHeight="1" spans="1:3">
      <c r="A572" s="22">
        <v>2080111</v>
      </c>
      <c r="B572" s="22" t="s">
        <v>455</v>
      </c>
      <c r="C572" s="75"/>
    </row>
    <row r="573" s="46" customFormat="1" ht="17.25" customHeight="1" spans="1:3">
      <c r="A573" s="22">
        <v>2080112</v>
      </c>
      <c r="B573" s="22" t="s">
        <v>456</v>
      </c>
      <c r="C573" s="75"/>
    </row>
    <row r="574" s="46" customFormat="1" ht="17.25" customHeight="1" spans="1:3">
      <c r="A574" s="22">
        <v>2080113</v>
      </c>
      <c r="B574" s="22" t="s">
        <v>457</v>
      </c>
      <c r="C574" s="75"/>
    </row>
    <row r="575" s="46" customFormat="1" ht="17.25" customHeight="1" spans="1:3">
      <c r="A575" s="22">
        <v>2080114</v>
      </c>
      <c r="B575" s="22" t="s">
        <v>458</v>
      </c>
      <c r="C575" s="75"/>
    </row>
    <row r="576" s="46" customFormat="1" ht="17.25" customHeight="1" spans="1:3">
      <c r="A576" s="22">
        <v>2080115</v>
      </c>
      <c r="B576" s="22" t="s">
        <v>459</v>
      </c>
      <c r="C576" s="75"/>
    </row>
    <row r="577" s="46" customFormat="1" ht="17.25" customHeight="1" spans="1:3">
      <c r="A577" s="22">
        <v>2080116</v>
      </c>
      <c r="B577" s="22" t="s">
        <v>460</v>
      </c>
      <c r="C577" s="75"/>
    </row>
    <row r="578" s="46" customFormat="1" ht="17.25" customHeight="1" spans="1:3">
      <c r="A578" s="22">
        <v>2080150</v>
      </c>
      <c r="B578" s="22" t="s">
        <v>84</v>
      </c>
      <c r="C578" s="75">
        <v>146</v>
      </c>
    </row>
    <row r="579" s="46" customFormat="1" ht="17.25" customHeight="1" spans="1:3">
      <c r="A579" s="22">
        <v>2080199</v>
      </c>
      <c r="B579" s="22" t="s">
        <v>461</v>
      </c>
      <c r="C579" s="75">
        <v>2028</v>
      </c>
    </row>
    <row r="580" s="46" customFormat="1" ht="17.25" customHeight="1" spans="1:3">
      <c r="A580" s="22">
        <v>20802</v>
      </c>
      <c r="B580" s="61" t="s">
        <v>462</v>
      </c>
      <c r="C580" s="75">
        <v>0</v>
      </c>
    </row>
    <row r="581" s="46" customFormat="1" ht="17.25" customHeight="1" spans="1:3">
      <c r="A581" s="22">
        <v>2080201</v>
      </c>
      <c r="B581" s="22" t="s">
        <v>75</v>
      </c>
      <c r="C581" s="75"/>
    </row>
    <row r="582" s="46" customFormat="1" ht="17.25" customHeight="1" spans="1:3">
      <c r="A582" s="22">
        <v>2080202</v>
      </c>
      <c r="B582" s="22" t="s">
        <v>76</v>
      </c>
      <c r="C582" s="75"/>
    </row>
    <row r="583" s="46" customFormat="1" ht="17.25" customHeight="1" spans="1:3">
      <c r="A583" s="22">
        <v>2080203</v>
      </c>
      <c r="B583" s="22" t="s">
        <v>77</v>
      </c>
      <c r="C583" s="75"/>
    </row>
    <row r="584" s="46" customFormat="1" ht="17.25" customHeight="1" spans="1:3">
      <c r="A584" s="22">
        <v>2080206</v>
      </c>
      <c r="B584" s="22" t="s">
        <v>463</v>
      </c>
      <c r="C584" s="75"/>
    </row>
    <row r="585" s="46" customFormat="1" ht="17.25" customHeight="1" spans="1:3">
      <c r="A585" s="22">
        <v>2080207</v>
      </c>
      <c r="B585" s="22" t="s">
        <v>464</v>
      </c>
      <c r="C585" s="75"/>
    </row>
    <row r="586" s="46" customFormat="1" ht="17.25" customHeight="1" spans="1:3">
      <c r="A586" s="22">
        <v>2080208</v>
      </c>
      <c r="B586" s="22" t="s">
        <v>465</v>
      </c>
      <c r="C586" s="75"/>
    </row>
    <row r="587" s="46" customFormat="1" ht="17.25" customHeight="1" spans="1:3">
      <c r="A587" s="22">
        <v>2080299</v>
      </c>
      <c r="B587" s="22" t="s">
        <v>466</v>
      </c>
      <c r="C587" s="75"/>
    </row>
    <row r="588" s="46" customFormat="1" ht="17.25" customHeight="1" spans="1:3">
      <c r="A588" s="22">
        <v>20804</v>
      </c>
      <c r="B588" s="61" t="s">
        <v>467</v>
      </c>
      <c r="C588" s="75">
        <v>0</v>
      </c>
    </row>
    <row r="589" s="46" customFormat="1" ht="17.25" customHeight="1" spans="1:3">
      <c r="A589" s="22">
        <v>2080402</v>
      </c>
      <c r="B589" s="22" t="s">
        <v>468</v>
      </c>
      <c r="C589" s="75"/>
    </row>
    <row r="590" s="46" customFormat="1" ht="17.25" customHeight="1" spans="1:3">
      <c r="A590" s="22">
        <v>20805</v>
      </c>
      <c r="B590" s="61" t="s">
        <v>469</v>
      </c>
      <c r="C590" s="75">
        <v>3223</v>
      </c>
    </row>
    <row r="591" s="46" customFormat="1" ht="17.25" customHeight="1" spans="1:3">
      <c r="A591" s="22">
        <v>2080501</v>
      </c>
      <c r="B591" s="22" t="s">
        <v>470</v>
      </c>
      <c r="C591" s="75"/>
    </row>
    <row r="592" s="46" customFormat="1" ht="17.25" customHeight="1" spans="1:3">
      <c r="A592" s="22">
        <v>2080502</v>
      </c>
      <c r="B592" s="22" t="s">
        <v>471</v>
      </c>
      <c r="C592" s="75"/>
    </row>
    <row r="593" s="46" customFormat="1" ht="17.25" customHeight="1" spans="1:3">
      <c r="A593" s="22">
        <v>2080503</v>
      </c>
      <c r="B593" s="22" t="s">
        <v>472</v>
      </c>
      <c r="C593" s="75"/>
    </row>
    <row r="594" s="46" customFormat="1" ht="17.25" customHeight="1" spans="1:3">
      <c r="A594" s="22">
        <v>2080505</v>
      </c>
      <c r="B594" s="22" t="s">
        <v>473</v>
      </c>
      <c r="C594" s="75">
        <v>2379</v>
      </c>
    </row>
    <row r="595" s="46" customFormat="1" ht="17.25" customHeight="1" spans="1:3">
      <c r="A595" s="22">
        <v>2080506</v>
      </c>
      <c r="B595" s="22" t="s">
        <v>474</v>
      </c>
      <c r="C595" s="75">
        <v>637</v>
      </c>
    </row>
    <row r="596" s="46" customFormat="1" ht="17.25" customHeight="1" spans="1:3">
      <c r="A596" s="22">
        <v>2080507</v>
      </c>
      <c r="B596" s="22" t="s">
        <v>475</v>
      </c>
      <c r="C596" s="75">
        <v>207</v>
      </c>
    </row>
    <row r="597" s="46" customFormat="1" ht="17.25" customHeight="1" spans="1:3">
      <c r="A597" s="22">
        <v>2080508</v>
      </c>
      <c r="B597" s="22" t="s">
        <v>476</v>
      </c>
      <c r="C597" s="75"/>
    </row>
    <row r="598" s="46" customFormat="1" ht="17.25" customHeight="1" spans="1:3">
      <c r="A598" s="22">
        <v>2080599</v>
      </c>
      <c r="B598" s="22" t="s">
        <v>477</v>
      </c>
      <c r="C598" s="75"/>
    </row>
    <row r="599" s="46" customFormat="1" ht="17.25" customHeight="1" spans="1:3">
      <c r="A599" s="22">
        <v>20806</v>
      </c>
      <c r="B599" s="61" t="s">
        <v>478</v>
      </c>
      <c r="C599" s="75">
        <v>0</v>
      </c>
    </row>
    <row r="600" s="46" customFormat="1" ht="17.25" customHeight="1" spans="1:3">
      <c r="A600" s="22">
        <v>2080601</v>
      </c>
      <c r="B600" s="22" t="s">
        <v>479</v>
      </c>
      <c r="C600" s="75"/>
    </row>
    <row r="601" s="46" customFormat="1" ht="17.25" customHeight="1" spans="1:3">
      <c r="A601" s="22">
        <v>2080602</v>
      </c>
      <c r="B601" s="22" t="s">
        <v>480</v>
      </c>
      <c r="C601" s="75"/>
    </row>
    <row r="602" s="46" customFormat="1" ht="17.25" customHeight="1" spans="1:3">
      <c r="A602" s="22">
        <v>2080699</v>
      </c>
      <c r="B602" s="22" t="s">
        <v>481</v>
      </c>
      <c r="C602" s="75"/>
    </row>
    <row r="603" s="46" customFormat="1" ht="17.25" customHeight="1" spans="1:3">
      <c r="A603" s="22">
        <v>20807</v>
      </c>
      <c r="B603" s="61" t="s">
        <v>482</v>
      </c>
      <c r="C603" s="75">
        <v>1419</v>
      </c>
    </row>
    <row r="604" s="46" customFormat="1" ht="17.25" customHeight="1" spans="1:3">
      <c r="A604" s="22">
        <v>2080701</v>
      </c>
      <c r="B604" s="22" t="s">
        <v>483</v>
      </c>
      <c r="C604" s="75"/>
    </row>
    <row r="605" s="46" customFormat="1" ht="17.25" customHeight="1" spans="1:3">
      <c r="A605" s="22">
        <v>2080702</v>
      </c>
      <c r="B605" s="22" t="s">
        <v>484</v>
      </c>
      <c r="C605" s="75"/>
    </row>
    <row r="606" s="46" customFormat="1" ht="17.25" customHeight="1" spans="1:3">
      <c r="A606" s="22">
        <v>2080704</v>
      </c>
      <c r="B606" s="22" t="s">
        <v>485</v>
      </c>
      <c r="C606" s="75"/>
    </row>
    <row r="607" s="46" customFormat="1" ht="17.25" customHeight="1" spans="1:3">
      <c r="A607" s="22">
        <v>2080705</v>
      </c>
      <c r="B607" s="22" t="s">
        <v>486</v>
      </c>
      <c r="C607" s="75"/>
    </row>
    <row r="608" s="46" customFormat="1" ht="17.25" customHeight="1" spans="1:3">
      <c r="A608" s="22">
        <v>2080709</v>
      </c>
      <c r="B608" s="22" t="s">
        <v>487</v>
      </c>
      <c r="C608" s="75"/>
    </row>
    <row r="609" s="46" customFormat="1" ht="17.25" customHeight="1" spans="1:3">
      <c r="A609" s="22">
        <v>2080711</v>
      </c>
      <c r="B609" s="22" t="s">
        <v>488</v>
      </c>
      <c r="C609" s="75"/>
    </row>
    <row r="610" s="46" customFormat="1" ht="17.25" customHeight="1" spans="1:3">
      <c r="A610" s="22">
        <v>2080712</v>
      </c>
      <c r="B610" s="22" t="s">
        <v>489</v>
      </c>
      <c r="C610" s="75"/>
    </row>
    <row r="611" s="46" customFormat="1" ht="17.25" customHeight="1" spans="1:3">
      <c r="A611" s="22">
        <v>2080713</v>
      </c>
      <c r="B611" s="22" t="s">
        <v>490</v>
      </c>
      <c r="C611" s="75"/>
    </row>
    <row r="612" s="46" customFormat="1" ht="17.25" customHeight="1" spans="1:3">
      <c r="A612" s="22">
        <v>2080799</v>
      </c>
      <c r="B612" s="22" t="s">
        <v>491</v>
      </c>
      <c r="C612" s="75">
        <v>1419</v>
      </c>
    </row>
    <row r="613" s="46" customFormat="1" ht="17.25" customHeight="1" spans="1:3">
      <c r="A613" s="22">
        <v>20808</v>
      </c>
      <c r="B613" s="61" t="s">
        <v>492</v>
      </c>
      <c r="C613" s="75">
        <v>34</v>
      </c>
    </row>
    <row r="614" s="46" customFormat="1" ht="17.25" customHeight="1" spans="1:3">
      <c r="A614" s="22">
        <v>2080801</v>
      </c>
      <c r="B614" s="22" t="s">
        <v>493</v>
      </c>
      <c r="C614" s="75">
        <v>34</v>
      </c>
    </row>
    <row r="615" s="46" customFormat="1" ht="17.25" customHeight="1" spans="1:3">
      <c r="A615" s="22">
        <v>2080802</v>
      </c>
      <c r="B615" s="22" t="s">
        <v>494</v>
      </c>
      <c r="C615" s="75"/>
    </row>
    <row r="616" s="46" customFormat="1" ht="17.25" customHeight="1" spans="1:3">
      <c r="A616" s="22">
        <v>2080803</v>
      </c>
      <c r="B616" s="22" t="s">
        <v>495</v>
      </c>
      <c r="C616" s="75"/>
    </row>
    <row r="617" s="46" customFormat="1" ht="17.25" customHeight="1" spans="1:3">
      <c r="A617" s="22">
        <v>2080805</v>
      </c>
      <c r="B617" s="22" t="s">
        <v>496</v>
      </c>
      <c r="C617" s="75"/>
    </row>
    <row r="618" s="46" customFormat="1" ht="17.25" customHeight="1" spans="1:3">
      <c r="A618" s="22">
        <v>2080806</v>
      </c>
      <c r="B618" s="22" t="s">
        <v>497</v>
      </c>
      <c r="C618" s="75"/>
    </row>
    <row r="619" s="46" customFormat="1" ht="17.25" customHeight="1" spans="1:3">
      <c r="A619" s="22">
        <v>2080807</v>
      </c>
      <c r="B619" s="22" t="s">
        <v>498</v>
      </c>
      <c r="C619" s="75"/>
    </row>
    <row r="620" s="46" customFormat="1" ht="17.25" customHeight="1" spans="1:3">
      <c r="A620" s="22">
        <v>2080808</v>
      </c>
      <c r="B620" s="22" t="s">
        <v>499</v>
      </c>
      <c r="C620" s="75"/>
    </row>
    <row r="621" s="46" customFormat="1" ht="17.25" customHeight="1" spans="1:3">
      <c r="A621" s="22">
        <v>2080899</v>
      </c>
      <c r="B621" s="22" t="s">
        <v>500</v>
      </c>
      <c r="C621" s="75"/>
    </row>
    <row r="622" s="46" customFormat="1" ht="17.25" customHeight="1" spans="1:3">
      <c r="A622" s="22">
        <v>20809</v>
      </c>
      <c r="B622" s="61" t="s">
        <v>501</v>
      </c>
      <c r="C622" s="75">
        <v>35</v>
      </c>
    </row>
    <row r="623" s="46" customFormat="1" ht="17.25" customHeight="1" spans="1:3">
      <c r="A623" s="22">
        <v>2080901</v>
      </c>
      <c r="B623" s="22" t="s">
        <v>502</v>
      </c>
      <c r="C623" s="75"/>
    </row>
    <row r="624" s="46" customFormat="1" ht="17.25" customHeight="1" spans="1:3">
      <c r="A624" s="22">
        <v>2080902</v>
      </c>
      <c r="B624" s="22" t="s">
        <v>503</v>
      </c>
      <c r="C624" s="75"/>
    </row>
    <row r="625" s="46" customFormat="1" ht="17.25" customHeight="1" spans="1:3">
      <c r="A625" s="22">
        <v>2080903</v>
      </c>
      <c r="B625" s="22" t="s">
        <v>504</v>
      </c>
      <c r="C625" s="75"/>
    </row>
    <row r="626" s="46" customFormat="1" ht="17.25" customHeight="1" spans="1:3">
      <c r="A626" s="22">
        <v>2080904</v>
      </c>
      <c r="B626" s="22" t="s">
        <v>505</v>
      </c>
      <c r="C626" s="75">
        <v>32</v>
      </c>
    </row>
    <row r="627" s="46" customFormat="1" ht="17.25" customHeight="1" spans="1:3">
      <c r="A627" s="22">
        <v>2080905</v>
      </c>
      <c r="B627" s="22" t="s">
        <v>506</v>
      </c>
      <c r="C627" s="75"/>
    </row>
    <row r="628" s="46" customFormat="1" ht="17.25" customHeight="1" spans="1:3">
      <c r="A628" s="22">
        <v>2080999</v>
      </c>
      <c r="B628" s="22" t="s">
        <v>507</v>
      </c>
      <c r="C628" s="75">
        <v>3</v>
      </c>
    </row>
    <row r="629" s="46" customFormat="1" ht="17.25" customHeight="1" spans="1:3">
      <c r="A629" s="22">
        <v>20810</v>
      </c>
      <c r="B629" s="61" t="s">
        <v>508</v>
      </c>
      <c r="C629" s="75">
        <v>0</v>
      </c>
    </row>
    <row r="630" s="46" customFormat="1" ht="17.25" customHeight="1" spans="1:3">
      <c r="A630" s="22">
        <v>2081001</v>
      </c>
      <c r="B630" s="22" t="s">
        <v>509</v>
      </c>
      <c r="C630" s="75"/>
    </row>
    <row r="631" s="46" customFormat="1" ht="17.25" customHeight="1" spans="1:3">
      <c r="A631" s="22">
        <v>2081002</v>
      </c>
      <c r="B631" s="22" t="s">
        <v>510</v>
      </c>
      <c r="C631" s="75"/>
    </row>
    <row r="632" s="46" customFormat="1" ht="17.25" customHeight="1" spans="1:3">
      <c r="A632" s="22">
        <v>2081003</v>
      </c>
      <c r="B632" s="22" t="s">
        <v>511</v>
      </c>
      <c r="C632" s="75"/>
    </row>
    <row r="633" s="46" customFormat="1" ht="17.25" customHeight="1" spans="1:3">
      <c r="A633" s="22">
        <v>2081004</v>
      </c>
      <c r="B633" s="22" t="s">
        <v>512</v>
      </c>
      <c r="C633" s="75"/>
    </row>
    <row r="634" s="46" customFormat="1" ht="17.25" customHeight="1" spans="1:3">
      <c r="A634" s="22">
        <v>2081005</v>
      </c>
      <c r="B634" s="22" t="s">
        <v>513</v>
      </c>
      <c r="C634" s="75"/>
    </row>
    <row r="635" s="46" customFormat="1" ht="17.25" customHeight="1" spans="1:3">
      <c r="A635" s="22">
        <v>2081006</v>
      </c>
      <c r="B635" s="22" t="s">
        <v>514</v>
      </c>
      <c r="C635" s="75"/>
    </row>
    <row r="636" s="46" customFormat="1" ht="17.25" customHeight="1" spans="1:3">
      <c r="A636" s="22">
        <v>2081099</v>
      </c>
      <c r="B636" s="22" t="s">
        <v>515</v>
      </c>
      <c r="C636" s="75"/>
    </row>
    <row r="637" s="46" customFormat="1" ht="17.25" customHeight="1" spans="1:3">
      <c r="A637" s="22">
        <v>20811</v>
      </c>
      <c r="B637" s="61" t="s">
        <v>516</v>
      </c>
      <c r="C637" s="75">
        <v>0</v>
      </c>
    </row>
    <row r="638" s="46" customFormat="1" ht="17.25" customHeight="1" spans="1:3">
      <c r="A638" s="22">
        <v>2081101</v>
      </c>
      <c r="B638" s="22" t="s">
        <v>75</v>
      </c>
      <c r="C638" s="75"/>
    </row>
    <row r="639" s="46" customFormat="1" ht="17.25" customHeight="1" spans="1:3">
      <c r="A639" s="22">
        <v>2081102</v>
      </c>
      <c r="B639" s="22" t="s">
        <v>76</v>
      </c>
      <c r="C639" s="75"/>
    </row>
    <row r="640" s="46" customFormat="1" ht="17.25" customHeight="1" spans="1:3">
      <c r="A640" s="22">
        <v>2081103</v>
      </c>
      <c r="B640" s="22" t="s">
        <v>77</v>
      </c>
      <c r="C640" s="75"/>
    </row>
    <row r="641" s="46" customFormat="1" ht="17.25" customHeight="1" spans="1:3">
      <c r="A641" s="22">
        <v>2081104</v>
      </c>
      <c r="B641" s="22" t="s">
        <v>517</v>
      </c>
      <c r="C641" s="75"/>
    </row>
    <row r="642" s="46" customFormat="1" ht="17.25" customHeight="1" spans="1:3">
      <c r="A642" s="22">
        <v>2081105</v>
      </c>
      <c r="B642" s="22" t="s">
        <v>518</v>
      </c>
      <c r="C642" s="75"/>
    </row>
    <row r="643" s="46" customFormat="1" ht="17.25" customHeight="1" spans="1:3">
      <c r="A643" s="22">
        <v>2081106</v>
      </c>
      <c r="B643" s="22" t="s">
        <v>519</v>
      </c>
      <c r="C643" s="75"/>
    </row>
    <row r="644" s="46" customFormat="1" ht="17.25" customHeight="1" spans="1:3">
      <c r="A644" s="22">
        <v>2081107</v>
      </c>
      <c r="B644" s="22" t="s">
        <v>520</v>
      </c>
      <c r="C644" s="75"/>
    </row>
    <row r="645" s="46" customFormat="1" ht="17.25" customHeight="1" spans="1:3">
      <c r="A645" s="22">
        <v>2081199</v>
      </c>
      <c r="B645" s="22" t="s">
        <v>521</v>
      </c>
      <c r="C645" s="75"/>
    </row>
    <row r="646" s="46" customFormat="1" ht="17.25" customHeight="1" spans="1:3">
      <c r="A646" s="22">
        <v>20816</v>
      </c>
      <c r="B646" s="61" t="s">
        <v>522</v>
      </c>
      <c r="C646" s="75">
        <v>0</v>
      </c>
    </row>
    <row r="647" s="46" customFormat="1" ht="17.25" customHeight="1" spans="1:3">
      <c r="A647" s="22">
        <v>2081601</v>
      </c>
      <c r="B647" s="22" t="s">
        <v>75</v>
      </c>
      <c r="C647" s="75"/>
    </row>
    <row r="648" s="46" customFormat="1" ht="17.25" customHeight="1" spans="1:3">
      <c r="A648" s="22">
        <v>2081602</v>
      </c>
      <c r="B648" s="22" t="s">
        <v>76</v>
      </c>
      <c r="C648" s="75"/>
    </row>
    <row r="649" s="46" customFormat="1" ht="17.25" customHeight="1" spans="1:3">
      <c r="A649" s="22">
        <v>2081603</v>
      </c>
      <c r="B649" s="22" t="s">
        <v>77</v>
      </c>
      <c r="C649" s="75"/>
    </row>
    <row r="650" s="46" customFormat="1" ht="17.25" customHeight="1" spans="1:3">
      <c r="A650" s="22">
        <v>2081650</v>
      </c>
      <c r="B650" s="22" t="s">
        <v>84</v>
      </c>
      <c r="C650" s="75"/>
    </row>
    <row r="651" s="46" customFormat="1" ht="17.25" customHeight="1" spans="1:3">
      <c r="A651" s="22">
        <v>2081699</v>
      </c>
      <c r="B651" s="22" t="s">
        <v>523</v>
      </c>
      <c r="C651" s="75"/>
    </row>
    <row r="652" s="46" customFormat="1" ht="17.25" customHeight="1" spans="1:3">
      <c r="A652" s="22">
        <v>20819</v>
      </c>
      <c r="B652" s="61" t="s">
        <v>524</v>
      </c>
      <c r="C652" s="75">
        <v>0</v>
      </c>
    </row>
    <row r="653" s="46" customFormat="1" ht="17.25" customHeight="1" spans="1:3">
      <c r="A653" s="22">
        <v>2081901</v>
      </c>
      <c r="B653" s="22" t="s">
        <v>525</v>
      </c>
      <c r="C653" s="75"/>
    </row>
    <row r="654" s="46" customFormat="1" ht="17.25" customHeight="1" spans="1:3">
      <c r="A654" s="22">
        <v>2081902</v>
      </c>
      <c r="B654" s="22" t="s">
        <v>526</v>
      </c>
      <c r="C654" s="75"/>
    </row>
    <row r="655" s="46" customFormat="1" ht="17.25" customHeight="1" spans="1:3">
      <c r="A655" s="22">
        <v>20820</v>
      </c>
      <c r="B655" s="61" t="s">
        <v>527</v>
      </c>
      <c r="C655" s="75">
        <v>0</v>
      </c>
    </row>
    <row r="656" s="46" customFormat="1" ht="17.25" customHeight="1" spans="1:3">
      <c r="A656" s="22">
        <v>2082001</v>
      </c>
      <c r="B656" s="22" t="s">
        <v>528</v>
      </c>
      <c r="C656" s="75"/>
    </row>
    <row r="657" s="46" customFormat="1" ht="17.25" customHeight="1" spans="1:3">
      <c r="A657" s="22">
        <v>2082002</v>
      </c>
      <c r="B657" s="22" t="s">
        <v>529</v>
      </c>
      <c r="C657" s="75"/>
    </row>
    <row r="658" s="46" customFormat="1" ht="17.25" customHeight="1" spans="1:3">
      <c r="A658" s="22">
        <v>20821</v>
      </c>
      <c r="B658" s="61" t="s">
        <v>530</v>
      </c>
      <c r="C658" s="75">
        <v>0</v>
      </c>
    </row>
    <row r="659" s="46" customFormat="1" ht="17.25" customHeight="1" spans="1:3">
      <c r="A659" s="22">
        <v>2082101</v>
      </c>
      <c r="B659" s="22" t="s">
        <v>531</v>
      </c>
      <c r="C659" s="75"/>
    </row>
    <row r="660" s="46" customFormat="1" ht="17.25" customHeight="1" spans="1:3">
      <c r="A660" s="22">
        <v>2082102</v>
      </c>
      <c r="B660" s="22" t="s">
        <v>532</v>
      </c>
      <c r="C660" s="75"/>
    </row>
    <row r="661" s="46" customFormat="1" ht="17.25" customHeight="1" spans="1:3">
      <c r="A661" s="22">
        <v>20824</v>
      </c>
      <c r="B661" s="61" t="s">
        <v>533</v>
      </c>
      <c r="C661" s="75">
        <v>0</v>
      </c>
    </row>
    <row r="662" s="46" customFormat="1" ht="17.25" customHeight="1" spans="1:3">
      <c r="A662" s="22">
        <v>2082401</v>
      </c>
      <c r="B662" s="22" t="s">
        <v>534</v>
      </c>
      <c r="C662" s="75"/>
    </row>
    <row r="663" s="46" customFormat="1" ht="17.25" customHeight="1" spans="1:3">
      <c r="A663" s="22">
        <v>2082402</v>
      </c>
      <c r="B663" s="22" t="s">
        <v>535</v>
      </c>
      <c r="C663" s="75"/>
    </row>
    <row r="664" s="46" customFormat="1" ht="17.25" customHeight="1" spans="1:3">
      <c r="A664" s="22">
        <v>20825</v>
      </c>
      <c r="B664" s="61" t="s">
        <v>536</v>
      </c>
      <c r="C664" s="75">
        <v>0</v>
      </c>
    </row>
    <row r="665" s="46" customFormat="1" ht="17.25" customHeight="1" spans="1:3">
      <c r="A665" s="22">
        <v>2082501</v>
      </c>
      <c r="B665" s="22" t="s">
        <v>537</v>
      </c>
      <c r="C665" s="75"/>
    </row>
    <row r="666" s="46" customFormat="1" ht="17.25" customHeight="1" spans="1:3">
      <c r="A666" s="22">
        <v>2082502</v>
      </c>
      <c r="B666" s="22" t="s">
        <v>538</v>
      </c>
      <c r="C666" s="75"/>
    </row>
    <row r="667" s="46" customFormat="1" ht="17.25" customHeight="1" spans="1:3">
      <c r="A667" s="22">
        <v>20826</v>
      </c>
      <c r="B667" s="61" t="s">
        <v>539</v>
      </c>
      <c r="C667" s="75">
        <v>0</v>
      </c>
    </row>
    <row r="668" s="46" customFormat="1" ht="17.25" customHeight="1" spans="1:3">
      <c r="A668" s="22">
        <v>2082601</v>
      </c>
      <c r="B668" s="22" t="s">
        <v>540</v>
      </c>
      <c r="C668" s="75"/>
    </row>
    <row r="669" s="46" customFormat="1" ht="17.25" customHeight="1" spans="1:3">
      <c r="A669" s="22">
        <v>2082602</v>
      </c>
      <c r="B669" s="22" t="s">
        <v>541</v>
      </c>
      <c r="C669" s="75"/>
    </row>
    <row r="670" s="46" customFormat="1" ht="17.25" customHeight="1" spans="1:3">
      <c r="A670" s="22">
        <v>2082699</v>
      </c>
      <c r="B670" s="22" t="s">
        <v>542</v>
      </c>
      <c r="C670" s="75"/>
    </row>
    <row r="671" s="46" customFormat="1" ht="17.25" customHeight="1" spans="1:3">
      <c r="A671" s="22">
        <v>20827</v>
      </c>
      <c r="B671" s="61" t="s">
        <v>543</v>
      </c>
      <c r="C671" s="75">
        <v>0</v>
      </c>
    </row>
    <row r="672" s="46" customFormat="1" ht="17.25" customHeight="1" spans="1:3">
      <c r="A672" s="22">
        <v>2082701</v>
      </c>
      <c r="B672" s="22" t="s">
        <v>544</v>
      </c>
      <c r="C672" s="75"/>
    </row>
    <row r="673" s="46" customFormat="1" ht="17.25" customHeight="1" spans="1:3">
      <c r="A673" s="22">
        <v>2082702</v>
      </c>
      <c r="B673" s="22" t="s">
        <v>545</v>
      </c>
      <c r="C673" s="75"/>
    </row>
    <row r="674" s="46" customFormat="1" ht="17.25" customHeight="1" spans="1:3">
      <c r="A674" s="22">
        <v>2082799</v>
      </c>
      <c r="B674" s="22" t="s">
        <v>546</v>
      </c>
      <c r="C674" s="75"/>
    </row>
    <row r="675" s="46" customFormat="1" ht="17.25" customHeight="1" spans="1:3">
      <c r="A675" s="22">
        <v>20828</v>
      </c>
      <c r="B675" s="61" t="s">
        <v>547</v>
      </c>
      <c r="C675" s="75">
        <v>120</v>
      </c>
    </row>
    <row r="676" s="46" customFormat="1" ht="17.25" customHeight="1" spans="1:3">
      <c r="A676" s="22">
        <v>2082801</v>
      </c>
      <c r="B676" s="22" t="s">
        <v>75</v>
      </c>
      <c r="C676" s="75">
        <v>59</v>
      </c>
    </row>
    <row r="677" s="46" customFormat="1" ht="17.25" customHeight="1" spans="1:3">
      <c r="A677" s="22">
        <v>2082802</v>
      </c>
      <c r="B677" s="22" t="s">
        <v>76</v>
      </c>
      <c r="C677" s="75">
        <v>10</v>
      </c>
    </row>
    <row r="678" s="46" customFormat="1" ht="17.25" customHeight="1" spans="1:3">
      <c r="A678" s="22">
        <v>2082803</v>
      </c>
      <c r="B678" s="22" t="s">
        <v>77</v>
      </c>
      <c r="C678" s="75"/>
    </row>
    <row r="679" s="46" customFormat="1" ht="17.25" customHeight="1" spans="1:3">
      <c r="A679" s="22">
        <v>2082804</v>
      </c>
      <c r="B679" s="22" t="s">
        <v>548</v>
      </c>
      <c r="C679" s="75">
        <v>8</v>
      </c>
    </row>
    <row r="680" s="46" customFormat="1" ht="17.25" customHeight="1" spans="1:3">
      <c r="A680" s="22">
        <v>2082805</v>
      </c>
      <c r="B680" s="22" t="s">
        <v>549</v>
      </c>
      <c r="C680" s="75"/>
    </row>
    <row r="681" s="46" customFormat="1" ht="17.25" customHeight="1" spans="1:3">
      <c r="A681" s="22">
        <v>2082806</v>
      </c>
      <c r="B681" s="22" t="s">
        <v>115</v>
      </c>
      <c r="C681" s="75"/>
    </row>
    <row r="682" s="46" customFormat="1" ht="17.25" customHeight="1" spans="1:3">
      <c r="A682" s="22">
        <v>2082850</v>
      </c>
      <c r="B682" s="22" t="s">
        <v>84</v>
      </c>
      <c r="C682" s="75"/>
    </row>
    <row r="683" s="46" customFormat="1" ht="17.25" customHeight="1" spans="1:3">
      <c r="A683" s="22">
        <v>2082899</v>
      </c>
      <c r="B683" s="22" t="s">
        <v>550</v>
      </c>
      <c r="C683" s="75">
        <v>43</v>
      </c>
    </row>
    <row r="684" s="46" customFormat="1" ht="17.25" customHeight="1" spans="1:3">
      <c r="A684" s="22">
        <v>20830</v>
      </c>
      <c r="B684" s="61" t="s">
        <v>551</v>
      </c>
      <c r="C684" s="75">
        <v>0</v>
      </c>
    </row>
    <row r="685" s="46" customFormat="1" ht="17.25" customHeight="1" spans="1:3">
      <c r="A685" s="22">
        <v>2083001</v>
      </c>
      <c r="B685" s="22" t="s">
        <v>552</v>
      </c>
      <c r="C685" s="75"/>
    </row>
    <row r="686" s="46" customFormat="1" ht="17.25" customHeight="1" spans="1:3">
      <c r="A686" s="22">
        <v>2083099</v>
      </c>
      <c r="B686" s="22" t="s">
        <v>553</v>
      </c>
      <c r="C686" s="75"/>
    </row>
    <row r="687" s="46" customFormat="1" ht="17.25" customHeight="1" spans="1:3">
      <c r="A687" s="22">
        <v>20899</v>
      </c>
      <c r="B687" s="61" t="s">
        <v>554</v>
      </c>
      <c r="C687" s="75">
        <v>126</v>
      </c>
    </row>
    <row r="688" s="46" customFormat="1" ht="17.25" customHeight="1" spans="1:3">
      <c r="A688" s="22">
        <v>2089999</v>
      </c>
      <c r="B688" s="22" t="s">
        <v>555</v>
      </c>
      <c r="C688" s="75">
        <v>126</v>
      </c>
    </row>
    <row r="689" s="46" customFormat="1" ht="17.25" customHeight="1" spans="1:3">
      <c r="A689" s="22">
        <v>210</v>
      </c>
      <c r="B689" s="61" t="s">
        <v>556</v>
      </c>
      <c r="C689" s="75">
        <v>13132</v>
      </c>
    </row>
    <row r="690" s="46" customFormat="1" ht="17.25" customHeight="1" spans="1:3">
      <c r="A690" s="22">
        <v>21001</v>
      </c>
      <c r="B690" s="61" t="s">
        <v>557</v>
      </c>
      <c r="C690" s="75">
        <v>190</v>
      </c>
    </row>
    <row r="691" s="46" customFormat="1" ht="17.25" customHeight="1" spans="1:3">
      <c r="A691" s="22">
        <v>2100101</v>
      </c>
      <c r="B691" s="22" t="s">
        <v>75</v>
      </c>
      <c r="C691" s="75">
        <v>105</v>
      </c>
    </row>
    <row r="692" s="46" customFormat="1" ht="17.25" customHeight="1" spans="1:3">
      <c r="A692" s="22">
        <v>2100102</v>
      </c>
      <c r="B692" s="22" t="s">
        <v>76</v>
      </c>
      <c r="C692" s="75"/>
    </row>
    <row r="693" s="46" customFormat="1" ht="17.25" customHeight="1" spans="1:3">
      <c r="A693" s="22">
        <v>2100103</v>
      </c>
      <c r="B693" s="22" t="s">
        <v>77</v>
      </c>
      <c r="C693" s="75"/>
    </row>
    <row r="694" s="46" customFormat="1" ht="17.25" customHeight="1" spans="1:3">
      <c r="A694" s="22">
        <v>2100199</v>
      </c>
      <c r="B694" s="22" t="s">
        <v>558</v>
      </c>
      <c r="C694" s="75">
        <v>85</v>
      </c>
    </row>
    <row r="695" s="46" customFormat="1" ht="17.25" customHeight="1" spans="1:3">
      <c r="A695" s="22">
        <v>21002</v>
      </c>
      <c r="B695" s="61" t="s">
        <v>559</v>
      </c>
      <c r="C695" s="75">
        <v>1651</v>
      </c>
    </row>
    <row r="696" s="46" customFormat="1" ht="17.25" customHeight="1" spans="1:3">
      <c r="A696" s="22">
        <v>2100201</v>
      </c>
      <c r="B696" s="22" t="s">
        <v>560</v>
      </c>
      <c r="C696" s="75">
        <v>1651</v>
      </c>
    </row>
    <row r="697" s="46" customFormat="1" ht="17.25" customHeight="1" spans="1:3">
      <c r="A697" s="22">
        <v>2100202</v>
      </c>
      <c r="B697" s="22" t="s">
        <v>561</v>
      </c>
      <c r="C697" s="75"/>
    </row>
    <row r="698" s="46" customFormat="1" ht="17.25" customHeight="1" spans="1:3">
      <c r="A698" s="22">
        <v>2100203</v>
      </c>
      <c r="B698" s="22" t="s">
        <v>562</v>
      </c>
      <c r="C698" s="75"/>
    </row>
    <row r="699" s="46" customFormat="1" ht="17.25" customHeight="1" spans="1:3">
      <c r="A699" s="22">
        <v>2100204</v>
      </c>
      <c r="B699" s="22" t="s">
        <v>563</v>
      </c>
      <c r="C699" s="75"/>
    </row>
    <row r="700" s="46" customFormat="1" ht="17.25" customHeight="1" spans="1:3">
      <c r="A700" s="22">
        <v>2100205</v>
      </c>
      <c r="B700" s="22" t="s">
        <v>564</v>
      </c>
      <c r="C700" s="75"/>
    </row>
    <row r="701" s="46" customFormat="1" ht="17.25" customHeight="1" spans="1:3">
      <c r="A701" s="22">
        <v>2100206</v>
      </c>
      <c r="B701" s="22" t="s">
        <v>565</v>
      </c>
      <c r="C701" s="75"/>
    </row>
    <row r="702" s="46" customFormat="1" ht="17.25" customHeight="1" spans="1:3">
      <c r="A702" s="22">
        <v>2100207</v>
      </c>
      <c r="B702" s="22" t="s">
        <v>566</v>
      </c>
      <c r="C702" s="75"/>
    </row>
    <row r="703" s="46" customFormat="1" ht="17.25" customHeight="1" spans="1:3">
      <c r="A703" s="22">
        <v>2100208</v>
      </c>
      <c r="B703" s="22" t="s">
        <v>567</v>
      </c>
      <c r="C703" s="75"/>
    </row>
    <row r="704" s="46" customFormat="1" ht="17.25" customHeight="1" spans="1:3">
      <c r="A704" s="22">
        <v>2100209</v>
      </c>
      <c r="B704" s="22" t="s">
        <v>568</v>
      </c>
      <c r="C704" s="75"/>
    </row>
    <row r="705" s="46" customFormat="1" ht="17.25" customHeight="1" spans="1:3">
      <c r="A705" s="22">
        <v>2100210</v>
      </c>
      <c r="B705" s="22" t="s">
        <v>569</v>
      </c>
      <c r="C705" s="75"/>
    </row>
    <row r="706" s="46" customFormat="1" ht="17.25" customHeight="1" spans="1:3">
      <c r="A706" s="22">
        <v>2100211</v>
      </c>
      <c r="B706" s="22" t="s">
        <v>570</v>
      </c>
      <c r="C706" s="75"/>
    </row>
    <row r="707" s="46" customFormat="1" ht="17.25" customHeight="1" spans="1:3">
      <c r="A707" s="22">
        <v>2100212</v>
      </c>
      <c r="B707" s="22" t="s">
        <v>571</v>
      </c>
      <c r="C707" s="75"/>
    </row>
    <row r="708" s="46" customFormat="1" ht="17.25" customHeight="1" spans="1:3">
      <c r="A708" s="22">
        <v>2100213</v>
      </c>
      <c r="B708" s="22" t="s">
        <v>572</v>
      </c>
      <c r="C708" s="75"/>
    </row>
    <row r="709" s="46" customFormat="1" ht="17.25" customHeight="1" spans="1:3">
      <c r="A709" s="22">
        <v>2100299</v>
      </c>
      <c r="B709" s="22" t="s">
        <v>573</v>
      </c>
      <c r="C709" s="75"/>
    </row>
    <row r="710" s="46" customFormat="1" ht="17.25" customHeight="1" spans="1:3">
      <c r="A710" s="22">
        <v>21003</v>
      </c>
      <c r="B710" s="61" t="s">
        <v>574</v>
      </c>
      <c r="C710" s="75">
        <v>0</v>
      </c>
    </row>
    <row r="711" s="46" customFormat="1" ht="17.25" customHeight="1" spans="1:3">
      <c r="A711" s="22">
        <v>2100301</v>
      </c>
      <c r="B711" s="22" t="s">
        <v>575</v>
      </c>
      <c r="C711" s="75"/>
    </row>
    <row r="712" s="46" customFormat="1" ht="17.25" customHeight="1" spans="1:3">
      <c r="A712" s="22">
        <v>2100302</v>
      </c>
      <c r="B712" s="22" t="s">
        <v>576</v>
      </c>
      <c r="C712" s="75"/>
    </row>
    <row r="713" s="46" customFormat="1" ht="17.25" customHeight="1" spans="1:3">
      <c r="A713" s="22">
        <v>2100399</v>
      </c>
      <c r="B713" s="22" t="s">
        <v>577</v>
      </c>
      <c r="C713" s="75"/>
    </row>
    <row r="714" s="46" customFormat="1" ht="17.25" customHeight="1" spans="1:3">
      <c r="A714" s="22">
        <v>21004</v>
      </c>
      <c r="B714" s="61" t="s">
        <v>578</v>
      </c>
      <c r="C714" s="75">
        <v>53</v>
      </c>
    </row>
    <row r="715" s="46" customFormat="1" ht="17.25" customHeight="1" spans="1:3">
      <c r="A715" s="22">
        <v>2100401</v>
      </c>
      <c r="B715" s="22" t="s">
        <v>579</v>
      </c>
      <c r="C715" s="75"/>
    </row>
    <row r="716" s="46" customFormat="1" ht="17.25" customHeight="1" spans="1:3">
      <c r="A716" s="22">
        <v>2100402</v>
      </c>
      <c r="B716" s="22" t="s">
        <v>580</v>
      </c>
      <c r="C716" s="75"/>
    </row>
    <row r="717" s="46" customFormat="1" ht="17.25" customHeight="1" spans="1:3">
      <c r="A717" s="22">
        <v>2100403</v>
      </c>
      <c r="B717" s="22" t="s">
        <v>581</v>
      </c>
      <c r="C717" s="75"/>
    </row>
    <row r="718" s="46" customFormat="1" ht="17.25" customHeight="1" spans="1:3">
      <c r="A718" s="22">
        <v>2100404</v>
      </c>
      <c r="B718" s="22" t="s">
        <v>582</v>
      </c>
      <c r="C718" s="75"/>
    </row>
    <row r="719" s="46" customFormat="1" ht="17.25" customHeight="1" spans="1:3">
      <c r="A719" s="22">
        <v>2100405</v>
      </c>
      <c r="B719" s="22" t="s">
        <v>583</v>
      </c>
      <c r="C719" s="75"/>
    </row>
    <row r="720" s="46" customFormat="1" ht="17.25" customHeight="1" spans="1:3">
      <c r="A720" s="22">
        <v>2100406</v>
      </c>
      <c r="B720" s="22" t="s">
        <v>584</v>
      </c>
      <c r="C720" s="75"/>
    </row>
    <row r="721" s="46" customFormat="1" ht="17.25" customHeight="1" spans="1:3">
      <c r="A721" s="22">
        <v>2100407</v>
      </c>
      <c r="B721" s="22" t="s">
        <v>585</v>
      </c>
      <c r="C721" s="75"/>
    </row>
    <row r="722" s="46" customFormat="1" ht="17.25" customHeight="1" spans="1:3">
      <c r="A722" s="22">
        <v>2100408</v>
      </c>
      <c r="B722" s="22" t="s">
        <v>586</v>
      </c>
      <c r="C722" s="75"/>
    </row>
    <row r="723" s="46" customFormat="1" ht="17.25" customHeight="1" spans="1:3">
      <c r="A723" s="22">
        <v>2100409</v>
      </c>
      <c r="B723" s="22" t="s">
        <v>587</v>
      </c>
      <c r="C723" s="75"/>
    </row>
    <row r="724" s="46" customFormat="1" ht="17.25" customHeight="1" spans="1:3">
      <c r="A724" s="22">
        <v>2100410</v>
      </c>
      <c r="B724" s="22" t="s">
        <v>588</v>
      </c>
      <c r="C724" s="75">
        <v>53</v>
      </c>
    </row>
    <row r="725" s="46" customFormat="1" ht="17.25" customHeight="1" spans="1:3">
      <c r="A725" s="22">
        <v>2100499</v>
      </c>
      <c r="B725" s="22" t="s">
        <v>589</v>
      </c>
      <c r="C725" s="75"/>
    </row>
    <row r="726" s="46" customFormat="1" ht="17.25" customHeight="1" spans="1:3">
      <c r="A726" s="22">
        <v>21007</v>
      </c>
      <c r="B726" s="61" t="s">
        <v>590</v>
      </c>
      <c r="C726" s="75">
        <v>0</v>
      </c>
    </row>
    <row r="727" s="46" customFormat="1" ht="17.25" customHeight="1" spans="1:3">
      <c r="A727" s="22">
        <v>2100716</v>
      </c>
      <c r="B727" s="22" t="s">
        <v>591</v>
      </c>
      <c r="C727" s="75"/>
    </row>
    <row r="728" s="46" customFormat="1" ht="17.25" customHeight="1" spans="1:3">
      <c r="A728" s="22">
        <v>2100717</v>
      </c>
      <c r="B728" s="22" t="s">
        <v>592</v>
      </c>
      <c r="C728" s="75"/>
    </row>
    <row r="729" s="46" customFormat="1" ht="17.25" customHeight="1" spans="1:3">
      <c r="A729" s="22">
        <v>2100799</v>
      </c>
      <c r="B729" s="22" t="s">
        <v>593</v>
      </c>
      <c r="C729" s="75"/>
    </row>
    <row r="730" s="46" customFormat="1" ht="17.25" customHeight="1" spans="1:3">
      <c r="A730" s="22">
        <v>21011</v>
      </c>
      <c r="B730" s="61" t="s">
        <v>594</v>
      </c>
      <c r="C730" s="75">
        <v>401</v>
      </c>
    </row>
    <row r="731" s="46" customFormat="1" ht="17.25" customHeight="1" spans="1:3">
      <c r="A731" s="22">
        <v>2101101</v>
      </c>
      <c r="B731" s="22" t="s">
        <v>595</v>
      </c>
      <c r="C731" s="75">
        <v>350</v>
      </c>
    </row>
    <row r="732" s="46" customFormat="1" ht="17.25" customHeight="1" spans="1:3">
      <c r="A732" s="22">
        <v>2101102</v>
      </c>
      <c r="B732" s="22" t="s">
        <v>596</v>
      </c>
      <c r="C732" s="75">
        <v>51</v>
      </c>
    </row>
    <row r="733" s="46" customFormat="1" ht="17.25" customHeight="1" spans="1:3">
      <c r="A733" s="22">
        <v>2101103</v>
      </c>
      <c r="B733" s="22" t="s">
        <v>597</v>
      </c>
      <c r="C733" s="75"/>
    </row>
    <row r="734" s="46" customFormat="1" ht="17.25" customHeight="1" spans="1:3">
      <c r="A734" s="22">
        <v>2101199</v>
      </c>
      <c r="B734" s="22" t="s">
        <v>598</v>
      </c>
      <c r="C734" s="75"/>
    </row>
    <row r="735" s="46" customFormat="1" ht="17.25" customHeight="1" spans="1:3">
      <c r="A735" s="22">
        <v>21012</v>
      </c>
      <c r="B735" s="61" t="s">
        <v>599</v>
      </c>
      <c r="C735" s="75">
        <v>10496</v>
      </c>
    </row>
    <row r="736" s="46" customFormat="1" ht="17.25" customHeight="1" spans="1:3">
      <c r="A736" s="22">
        <v>2101201</v>
      </c>
      <c r="B736" s="22" t="s">
        <v>600</v>
      </c>
      <c r="C736" s="75"/>
    </row>
    <row r="737" s="46" customFormat="1" ht="17.25" customHeight="1" spans="1:3">
      <c r="A737" s="22">
        <v>2101202</v>
      </c>
      <c r="B737" s="22" t="s">
        <v>601</v>
      </c>
      <c r="C737" s="75">
        <v>10496</v>
      </c>
    </row>
    <row r="738" s="46" customFormat="1" ht="17.25" customHeight="1" spans="1:3">
      <c r="A738" s="22">
        <v>2101299</v>
      </c>
      <c r="B738" s="22" t="s">
        <v>602</v>
      </c>
      <c r="C738" s="75"/>
    </row>
    <row r="739" s="46" customFormat="1" ht="17.25" customHeight="1" spans="1:3">
      <c r="A739" s="22">
        <v>21013</v>
      </c>
      <c r="B739" s="61" t="s">
        <v>603</v>
      </c>
      <c r="C739" s="75">
        <v>210</v>
      </c>
    </row>
    <row r="740" s="46" customFormat="1" ht="17.25" customHeight="1" spans="1:3">
      <c r="A740" s="22">
        <v>2101301</v>
      </c>
      <c r="B740" s="22" t="s">
        <v>604</v>
      </c>
      <c r="C740" s="75">
        <v>210</v>
      </c>
    </row>
    <row r="741" s="46" customFormat="1" ht="17.25" customHeight="1" spans="1:3">
      <c r="A741" s="22">
        <v>2101302</v>
      </c>
      <c r="B741" s="22" t="s">
        <v>605</v>
      </c>
      <c r="C741" s="75"/>
    </row>
    <row r="742" s="46" customFormat="1" ht="17.25" customHeight="1" spans="1:3">
      <c r="A742" s="22">
        <v>2101399</v>
      </c>
      <c r="B742" s="22" t="s">
        <v>606</v>
      </c>
      <c r="C742" s="75"/>
    </row>
    <row r="743" s="46" customFormat="1" ht="17.25" customHeight="1" spans="1:3">
      <c r="A743" s="22">
        <v>21014</v>
      </c>
      <c r="B743" s="61" t="s">
        <v>607</v>
      </c>
      <c r="C743" s="75">
        <v>0</v>
      </c>
    </row>
    <row r="744" s="46" customFormat="1" ht="17.25" customHeight="1" spans="1:3">
      <c r="A744" s="22">
        <v>2101401</v>
      </c>
      <c r="B744" s="22" t="s">
        <v>608</v>
      </c>
      <c r="C744" s="75"/>
    </row>
    <row r="745" s="46" customFormat="1" ht="17.25" customHeight="1" spans="1:3">
      <c r="A745" s="22">
        <v>2101499</v>
      </c>
      <c r="B745" s="22" t="s">
        <v>609</v>
      </c>
      <c r="C745" s="75"/>
    </row>
    <row r="746" s="46" customFormat="1" ht="17.25" customHeight="1" spans="1:3">
      <c r="A746" s="22">
        <v>21015</v>
      </c>
      <c r="B746" s="61" t="s">
        <v>610</v>
      </c>
      <c r="C746" s="75">
        <v>108</v>
      </c>
    </row>
    <row r="747" s="46" customFormat="1" ht="17.25" customHeight="1" spans="1:3">
      <c r="A747" s="22">
        <v>2101501</v>
      </c>
      <c r="B747" s="22" t="s">
        <v>75</v>
      </c>
      <c r="C747" s="75"/>
    </row>
    <row r="748" s="46" customFormat="1" ht="17.25" customHeight="1" spans="1:3">
      <c r="A748" s="22">
        <v>2101502</v>
      </c>
      <c r="B748" s="22" t="s">
        <v>76</v>
      </c>
      <c r="C748" s="75"/>
    </row>
    <row r="749" s="46" customFormat="1" ht="17.25" customHeight="1" spans="1:3">
      <c r="A749" s="22">
        <v>2101503</v>
      </c>
      <c r="B749" s="22" t="s">
        <v>77</v>
      </c>
      <c r="C749" s="75"/>
    </row>
    <row r="750" s="46" customFormat="1" ht="17.25" customHeight="1" spans="1:3">
      <c r="A750" s="22">
        <v>2101504</v>
      </c>
      <c r="B750" s="22" t="s">
        <v>115</v>
      </c>
      <c r="C750" s="75"/>
    </row>
    <row r="751" s="46" customFormat="1" ht="17.25" customHeight="1" spans="1:3">
      <c r="A751" s="22">
        <v>2101505</v>
      </c>
      <c r="B751" s="22" t="s">
        <v>611</v>
      </c>
      <c r="C751" s="75"/>
    </row>
    <row r="752" s="46" customFormat="1" ht="17.25" customHeight="1" spans="1:3">
      <c r="A752" s="22">
        <v>2101506</v>
      </c>
      <c r="B752" s="22" t="s">
        <v>612</v>
      </c>
      <c r="C752" s="75"/>
    </row>
    <row r="753" s="46" customFormat="1" ht="17.25" customHeight="1" spans="1:3">
      <c r="A753" s="22">
        <v>2101550</v>
      </c>
      <c r="B753" s="22" t="s">
        <v>84</v>
      </c>
      <c r="C753" s="75"/>
    </row>
    <row r="754" s="46" customFormat="1" ht="17.25" customHeight="1" spans="1:3">
      <c r="A754" s="22">
        <v>2101599</v>
      </c>
      <c r="B754" s="22" t="s">
        <v>613</v>
      </c>
      <c r="C754" s="75">
        <v>108</v>
      </c>
    </row>
    <row r="755" s="46" customFormat="1" ht="17.25" customHeight="1" spans="1:3">
      <c r="A755" s="22">
        <v>21016</v>
      </c>
      <c r="B755" s="61" t="s">
        <v>614</v>
      </c>
      <c r="C755" s="75">
        <v>0</v>
      </c>
    </row>
    <row r="756" s="46" customFormat="1" ht="17.25" customHeight="1" spans="1:3">
      <c r="A756" s="22">
        <v>2101601</v>
      </c>
      <c r="B756" s="22" t="s">
        <v>615</v>
      </c>
      <c r="C756" s="75"/>
    </row>
    <row r="757" s="46" customFormat="1" ht="17.25" customHeight="1" spans="1:3">
      <c r="A757" s="22">
        <v>21017</v>
      </c>
      <c r="B757" s="61" t="s">
        <v>616</v>
      </c>
      <c r="C757" s="75">
        <v>0</v>
      </c>
    </row>
    <row r="758" s="46" customFormat="1" ht="17.25" customHeight="1" spans="1:3">
      <c r="A758" s="22">
        <v>2101701</v>
      </c>
      <c r="B758" s="22" t="s">
        <v>75</v>
      </c>
      <c r="C758" s="75"/>
    </row>
    <row r="759" s="46" customFormat="1" ht="17.25" customHeight="1" spans="1:3">
      <c r="A759" s="22">
        <v>2101702</v>
      </c>
      <c r="B759" s="22" t="s">
        <v>76</v>
      </c>
      <c r="C759" s="75"/>
    </row>
    <row r="760" s="46" customFormat="1" ht="17.25" customHeight="1" spans="1:3">
      <c r="A760" s="22">
        <v>2101703</v>
      </c>
      <c r="B760" s="22" t="s">
        <v>77</v>
      </c>
      <c r="C760" s="75"/>
    </row>
    <row r="761" s="46" customFormat="1" ht="17.25" customHeight="1" spans="1:3">
      <c r="A761" s="22">
        <v>2101704</v>
      </c>
      <c r="B761" s="22" t="s">
        <v>617</v>
      </c>
      <c r="C761" s="75"/>
    </row>
    <row r="762" s="46" customFormat="1" ht="17.25" customHeight="1" spans="1:3">
      <c r="A762" s="22">
        <v>2101799</v>
      </c>
      <c r="B762" s="22" t="s">
        <v>618</v>
      </c>
      <c r="C762" s="75"/>
    </row>
    <row r="763" s="46" customFormat="1" ht="17.25" customHeight="1" spans="1:3">
      <c r="A763" s="22">
        <v>21018</v>
      </c>
      <c r="B763" s="61" t="s">
        <v>619</v>
      </c>
      <c r="C763" s="75">
        <v>0</v>
      </c>
    </row>
    <row r="764" s="46" customFormat="1" ht="17.25" customHeight="1" spans="1:3">
      <c r="A764" s="22">
        <v>2101801</v>
      </c>
      <c r="B764" s="22" t="s">
        <v>75</v>
      </c>
      <c r="C764" s="75"/>
    </row>
    <row r="765" s="46" customFormat="1" ht="17.25" customHeight="1" spans="1:3">
      <c r="A765" s="22">
        <v>2101802</v>
      </c>
      <c r="B765" s="22" t="s">
        <v>76</v>
      </c>
      <c r="C765" s="75"/>
    </row>
    <row r="766" s="46" customFormat="1" ht="17.25" customHeight="1" spans="1:3">
      <c r="A766" s="22">
        <v>2101803</v>
      </c>
      <c r="B766" s="22" t="s">
        <v>77</v>
      </c>
      <c r="C766" s="75"/>
    </row>
    <row r="767" s="46" customFormat="1" ht="17.25" customHeight="1" spans="1:3">
      <c r="A767" s="22">
        <v>2101899</v>
      </c>
      <c r="B767" s="22" t="s">
        <v>620</v>
      </c>
      <c r="C767" s="75"/>
    </row>
    <row r="768" s="46" customFormat="1" ht="17.25" customHeight="1" spans="1:3">
      <c r="A768" s="22">
        <v>21099</v>
      </c>
      <c r="B768" s="61" t="s">
        <v>621</v>
      </c>
      <c r="C768" s="75">
        <v>23</v>
      </c>
    </row>
    <row r="769" s="46" customFormat="1" ht="17.25" customHeight="1" spans="1:3">
      <c r="A769" s="22">
        <v>2109999</v>
      </c>
      <c r="B769" s="22" t="s">
        <v>622</v>
      </c>
      <c r="C769" s="75">
        <v>23</v>
      </c>
    </row>
    <row r="770" s="46" customFormat="1" ht="17.25" customHeight="1" spans="1:3">
      <c r="A770" s="22">
        <v>211</v>
      </c>
      <c r="B770" s="61" t="s">
        <v>623</v>
      </c>
      <c r="C770" s="75">
        <v>6479</v>
      </c>
    </row>
    <row r="771" s="46" customFormat="1" ht="17.25" customHeight="1" spans="1:3">
      <c r="A771" s="22">
        <v>21101</v>
      </c>
      <c r="B771" s="61" t="s">
        <v>624</v>
      </c>
      <c r="C771" s="75">
        <v>324</v>
      </c>
    </row>
    <row r="772" s="46" customFormat="1" ht="17.25" customHeight="1" spans="1:3">
      <c r="A772" s="22">
        <v>2110101</v>
      </c>
      <c r="B772" s="22" t="s">
        <v>75</v>
      </c>
      <c r="C772" s="75">
        <v>192</v>
      </c>
    </row>
    <row r="773" s="46" customFormat="1" ht="17.25" customHeight="1" spans="1:3">
      <c r="A773" s="22">
        <v>2110102</v>
      </c>
      <c r="B773" s="22" t="s">
        <v>76</v>
      </c>
      <c r="C773" s="75"/>
    </row>
    <row r="774" s="46" customFormat="1" ht="17.25" customHeight="1" spans="1:3">
      <c r="A774" s="22">
        <v>2110103</v>
      </c>
      <c r="B774" s="22" t="s">
        <v>77</v>
      </c>
      <c r="C774" s="75"/>
    </row>
    <row r="775" s="46" customFormat="1" ht="17.25" customHeight="1" spans="1:3">
      <c r="A775" s="22">
        <v>2110104</v>
      </c>
      <c r="B775" s="22" t="s">
        <v>625</v>
      </c>
      <c r="C775" s="75"/>
    </row>
    <row r="776" s="46" customFormat="1" ht="17.25" customHeight="1" spans="1:3">
      <c r="A776" s="22">
        <v>2110105</v>
      </c>
      <c r="B776" s="22" t="s">
        <v>626</v>
      </c>
      <c r="C776" s="75"/>
    </row>
    <row r="777" s="46" customFormat="1" ht="17.25" customHeight="1" spans="1:3">
      <c r="A777" s="22">
        <v>2110106</v>
      </c>
      <c r="B777" s="22" t="s">
        <v>627</v>
      </c>
      <c r="C777" s="75"/>
    </row>
    <row r="778" s="46" customFormat="1" ht="17.25" customHeight="1" spans="1:3">
      <c r="A778" s="22">
        <v>2110107</v>
      </c>
      <c r="B778" s="22" t="s">
        <v>628</v>
      </c>
      <c r="C778" s="75"/>
    </row>
    <row r="779" s="46" customFormat="1" ht="17.25" customHeight="1" spans="1:3">
      <c r="A779" s="22">
        <v>2110108</v>
      </c>
      <c r="B779" s="22" t="s">
        <v>629</v>
      </c>
      <c r="C779" s="75"/>
    </row>
    <row r="780" s="46" customFormat="1" ht="17.25" customHeight="1" spans="1:3">
      <c r="A780" s="22">
        <v>2110199</v>
      </c>
      <c r="B780" s="22" t="s">
        <v>630</v>
      </c>
      <c r="C780" s="75">
        <v>132</v>
      </c>
    </row>
    <row r="781" s="46" customFormat="1" ht="17.25" customHeight="1" spans="1:3">
      <c r="A781" s="22">
        <v>21102</v>
      </c>
      <c r="B781" s="61" t="s">
        <v>631</v>
      </c>
      <c r="C781" s="75">
        <v>0</v>
      </c>
    </row>
    <row r="782" s="46" customFormat="1" ht="17.25" customHeight="1" spans="1:3">
      <c r="A782" s="22">
        <v>2110203</v>
      </c>
      <c r="B782" s="22" t="s">
        <v>632</v>
      </c>
      <c r="C782" s="75"/>
    </row>
    <row r="783" s="46" customFormat="1" ht="17.25" customHeight="1" spans="1:3">
      <c r="A783" s="22">
        <v>2110204</v>
      </c>
      <c r="B783" s="22" t="s">
        <v>633</v>
      </c>
      <c r="C783" s="75"/>
    </row>
    <row r="784" s="46" customFormat="1" ht="17.25" customHeight="1" spans="1:3">
      <c r="A784" s="22">
        <v>2110299</v>
      </c>
      <c r="B784" s="22" t="s">
        <v>634</v>
      </c>
      <c r="C784" s="75"/>
    </row>
    <row r="785" s="46" customFormat="1" ht="17.25" customHeight="1" spans="1:3">
      <c r="A785" s="22">
        <v>21103</v>
      </c>
      <c r="B785" s="61" t="s">
        <v>635</v>
      </c>
      <c r="C785" s="75">
        <v>5717</v>
      </c>
    </row>
    <row r="786" s="46" customFormat="1" ht="17.25" customHeight="1" spans="1:3">
      <c r="A786" s="22">
        <v>2110301</v>
      </c>
      <c r="B786" s="22" t="s">
        <v>636</v>
      </c>
      <c r="C786" s="75">
        <v>5410</v>
      </c>
    </row>
    <row r="787" s="46" customFormat="1" ht="17.25" customHeight="1" spans="1:3">
      <c r="A787" s="22">
        <v>2110302</v>
      </c>
      <c r="B787" s="22" t="s">
        <v>637</v>
      </c>
      <c r="C787" s="75">
        <v>291</v>
      </c>
    </row>
    <row r="788" s="46" customFormat="1" ht="17.25" customHeight="1" spans="1:3">
      <c r="A788" s="22">
        <v>2110303</v>
      </c>
      <c r="B788" s="22" t="s">
        <v>638</v>
      </c>
      <c r="C788" s="75"/>
    </row>
    <row r="789" s="46" customFormat="1" ht="17.25" customHeight="1" spans="1:3">
      <c r="A789" s="22">
        <v>2110304</v>
      </c>
      <c r="B789" s="22" t="s">
        <v>639</v>
      </c>
      <c r="C789" s="75"/>
    </row>
    <row r="790" s="46" customFormat="1" ht="17.25" customHeight="1" spans="1:3">
      <c r="A790" s="22">
        <v>2110305</v>
      </c>
      <c r="B790" s="22" t="s">
        <v>640</v>
      </c>
      <c r="C790" s="75"/>
    </row>
    <row r="791" s="46" customFormat="1" ht="17.25" customHeight="1" spans="1:3">
      <c r="A791" s="22">
        <v>2110306</v>
      </c>
      <c r="B791" s="22" t="s">
        <v>641</v>
      </c>
      <c r="C791" s="75"/>
    </row>
    <row r="792" s="46" customFormat="1" ht="17.25" customHeight="1" spans="1:3">
      <c r="A792" s="22">
        <v>2110307</v>
      </c>
      <c r="B792" s="22" t="s">
        <v>642</v>
      </c>
      <c r="C792" s="75"/>
    </row>
    <row r="793" s="46" customFormat="1" ht="17.25" customHeight="1" spans="1:3">
      <c r="A793" s="22">
        <v>2110399</v>
      </c>
      <c r="B793" s="22" t="s">
        <v>643</v>
      </c>
      <c r="C793" s="75">
        <v>16</v>
      </c>
    </row>
    <row r="794" s="46" customFormat="1" ht="17.25" customHeight="1" spans="1:3">
      <c r="A794" s="22">
        <v>21104</v>
      </c>
      <c r="B794" s="61" t="s">
        <v>644</v>
      </c>
      <c r="C794" s="75">
        <v>183</v>
      </c>
    </row>
    <row r="795" s="46" customFormat="1" ht="17.25" customHeight="1" spans="1:3">
      <c r="A795" s="22">
        <v>2110401</v>
      </c>
      <c r="B795" s="22" t="s">
        <v>645</v>
      </c>
      <c r="C795" s="75">
        <v>183</v>
      </c>
    </row>
    <row r="796" s="46" customFormat="1" ht="17.25" customHeight="1" spans="1:3">
      <c r="A796" s="22">
        <v>2110402</v>
      </c>
      <c r="B796" s="22" t="s">
        <v>646</v>
      </c>
      <c r="C796" s="75"/>
    </row>
    <row r="797" s="46" customFormat="1" ht="17.25" customHeight="1" spans="1:3">
      <c r="A797" s="22">
        <v>2110404</v>
      </c>
      <c r="B797" s="22" t="s">
        <v>647</v>
      </c>
      <c r="C797" s="75"/>
    </row>
    <row r="798" s="46" customFormat="1" ht="17.25" customHeight="1" spans="1:3">
      <c r="A798" s="22">
        <v>2110405</v>
      </c>
      <c r="B798" s="22" t="s">
        <v>648</v>
      </c>
      <c r="C798" s="75"/>
    </row>
    <row r="799" s="46" customFormat="1" ht="17.25" customHeight="1" spans="1:3">
      <c r="A799" s="22">
        <v>2110406</v>
      </c>
      <c r="B799" s="22" t="s">
        <v>649</v>
      </c>
      <c r="C799" s="75"/>
    </row>
    <row r="800" s="46" customFormat="1" ht="17.25" customHeight="1" spans="1:3">
      <c r="A800" s="22">
        <v>2110499</v>
      </c>
      <c r="B800" s="22" t="s">
        <v>650</v>
      </c>
      <c r="C800" s="75"/>
    </row>
    <row r="801" s="46" customFormat="1" ht="17.25" customHeight="1" spans="1:3">
      <c r="A801" s="22">
        <v>21105</v>
      </c>
      <c r="B801" s="61" t="s">
        <v>651</v>
      </c>
      <c r="C801" s="75">
        <v>233</v>
      </c>
    </row>
    <row r="802" s="46" customFormat="1" ht="17.25" customHeight="1" spans="1:3">
      <c r="A802" s="22">
        <v>2110501</v>
      </c>
      <c r="B802" s="22" t="s">
        <v>652</v>
      </c>
      <c r="C802" s="75">
        <v>33</v>
      </c>
    </row>
    <row r="803" s="46" customFormat="1" ht="17.25" customHeight="1" spans="1:3">
      <c r="A803" s="22">
        <v>2110502</v>
      </c>
      <c r="B803" s="22" t="s">
        <v>653</v>
      </c>
      <c r="C803" s="75"/>
    </row>
    <row r="804" s="46" customFormat="1" ht="17.25" customHeight="1" spans="1:3">
      <c r="A804" s="22">
        <v>2110503</v>
      </c>
      <c r="B804" s="22" t="s">
        <v>654</v>
      </c>
      <c r="C804" s="75"/>
    </row>
    <row r="805" s="46" customFormat="1" ht="17.25" customHeight="1" spans="1:3">
      <c r="A805" s="22">
        <v>2110506</v>
      </c>
      <c r="B805" s="22" t="s">
        <v>655</v>
      </c>
      <c r="C805" s="75"/>
    </row>
    <row r="806" s="46" customFormat="1" ht="17.25" customHeight="1" spans="1:3">
      <c r="A806" s="22">
        <v>2110507</v>
      </c>
      <c r="B806" s="22" t="s">
        <v>656</v>
      </c>
      <c r="C806" s="75"/>
    </row>
    <row r="807" s="46" customFormat="1" ht="17.25" customHeight="1" spans="1:3">
      <c r="A807" s="22">
        <v>2110599</v>
      </c>
      <c r="B807" s="22" t="s">
        <v>657</v>
      </c>
      <c r="C807" s="75">
        <v>200</v>
      </c>
    </row>
    <row r="808" s="46" customFormat="1" ht="17.25" customHeight="1" spans="1:3">
      <c r="A808" s="22">
        <v>21107</v>
      </c>
      <c r="B808" s="61" t="s">
        <v>658</v>
      </c>
      <c r="C808" s="75">
        <v>0</v>
      </c>
    </row>
    <row r="809" s="46" customFormat="1" ht="17.25" customHeight="1" spans="1:3">
      <c r="A809" s="22">
        <v>2110704</v>
      </c>
      <c r="B809" s="22" t="s">
        <v>659</v>
      </c>
      <c r="C809" s="75"/>
    </row>
    <row r="810" s="46" customFormat="1" ht="17.25" customHeight="1" spans="1:3">
      <c r="A810" s="22">
        <v>2110799</v>
      </c>
      <c r="B810" s="22" t="s">
        <v>660</v>
      </c>
      <c r="C810" s="75"/>
    </row>
    <row r="811" s="46" customFormat="1" ht="17.25" customHeight="1" spans="1:3">
      <c r="A811" s="22">
        <v>21108</v>
      </c>
      <c r="B811" s="61" t="s">
        <v>661</v>
      </c>
      <c r="C811" s="75">
        <v>0</v>
      </c>
    </row>
    <row r="812" s="46" customFormat="1" ht="17.25" customHeight="1" spans="1:3">
      <c r="A812" s="22">
        <v>2110804</v>
      </c>
      <c r="B812" s="22" t="s">
        <v>662</v>
      </c>
      <c r="C812" s="75"/>
    </row>
    <row r="813" s="46" customFormat="1" ht="17.25" customHeight="1" spans="1:3">
      <c r="A813" s="22">
        <v>2110899</v>
      </c>
      <c r="B813" s="22" t="s">
        <v>663</v>
      </c>
      <c r="C813" s="75"/>
    </row>
    <row r="814" s="46" customFormat="1" ht="17.25" customHeight="1" spans="1:3">
      <c r="A814" s="22">
        <v>21109</v>
      </c>
      <c r="B814" s="61" t="s">
        <v>664</v>
      </c>
      <c r="C814" s="75">
        <v>0</v>
      </c>
    </row>
    <row r="815" s="46" customFormat="1" ht="17.25" customHeight="1" spans="1:3">
      <c r="A815" s="22">
        <v>2110901</v>
      </c>
      <c r="B815" s="22" t="s">
        <v>665</v>
      </c>
      <c r="C815" s="75"/>
    </row>
    <row r="816" s="46" customFormat="1" ht="17.25" customHeight="1" spans="1:3">
      <c r="A816" s="22">
        <v>21110</v>
      </c>
      <c r="B816" s="61" t="s">
        <v>666</v>
      </c>
      <c r="C816" s="75">
        <v>0</v>
      </c>
    </row>
    <row r="817" s="46" customFormat="1" ht="17.25" customHeight="1" spans="1:3">
      <c r="A817" s="22">
        <v>2111001</v>
      </c>
      <c r="B817" s="22" t="s">
        <v>667</v>
      </c>
      <c r="C817" s="75"/>
    </row>
    <row r="818" s="46" customFormat="1" ht="17.25" customHeight="1" spans="1:3">
      <c r="A818" s="22">
        <v>21111</v>
      </c>
      <c r="B818" s="61" t="s">
        <v>668</v>
      </c>
      <c r="C818" s="75">
        <v>7</v>
      </c>
    </row>
    <row r="819" s="46" customFormat="1" ht="17.25" customHeight="1" spans="1:3">
      <c r="A819" s="22">
        <v>2111101</v>
      </c>
      <c r="B819" s="22" t="s">
        <v>669</v>
      </c>
      <c r="C819" s="75">
        <v>7</v>
      </c>
    </row>
    <row r="820" s="46" customFormat="1" ht="17.25" customHeight="1" spans="1:3">
      <c r="A820" s="22">
        <v>2111102</v>
      </c>
      <c r="B820" s="22" t="s">
        <v>670</v>
      </c>
      <c r="C820" s="75"/>
    </row>
    <row r="821" s="46" customFormat="1" ht="17.25" customHeight="1" spans="1:3">
      <c r="A821" s="22">
        <v>2111103</v>
      </c>
      <c r="B821" s="22" t="s">
        <v>671</v>
      </c>
      <c r="C821" s="75"/>
    </row>
    <row r="822" s="46" customFormat="1" ht="17.25" customHeight="1" spans="1:3">
      <c r="A822" s="22">
        <v>2111104</v>
      </c>
      <c r="B822" s="22" t="s">
        <v>672</v>
      </c>
      <c r="C822" s="75"/>
    </row>
    <row r="823" s="46" customFormat="1" ht="17.25" customHeight="1" spans="1:3">
      <c r="A823" s="22">
        <v>2111199</v>
      </c>
      <c r="B823" s="22" t="s">
        <v>673</v>
      </c>
      <c r="C823" s="75"/>
    </row>
    <row r="824" s="46" customFormat="1" ht="17.25" customHeight="1" spans="1:3">
      <c r="A824" s="22">
        <v>21112</v>
      </c>
      <c r="B824" s="61" t="s">
        <v>674</v>
      </c>
      <c r="C824" s="75">
        <v>0</v>
      </c>
    </row>
    <row r="825" s="46" customFormat="1" ht="17.25" customHeight="1" spans="1:3">
      <c r="A825" s="22">
        <v>2111201</v>
      </c>
      <c r="B825" s="22" t="s">
        <v>675</v>
      </c>
      <c r="C825" s="75"/>
    </row>
    <row r="826" s="46" customFormat="1" ht="17.25" customHeight="1" spans="1:3">
      <c r="A826" s="22">
        <v>21113</v>
      </c>
      <c r="B826" s="61" t="s">
        <v>676</v>
      </c>
      <c r="C826" s="75">
        <v>0</v>
      </c>
    </row>
    <row r="827" s="46" customFormat="1" ht="17.25" customHeight="1" spans="1:3">
      <c r="A827" s="22">
        <v>2111301</v>
      </c>
      <c r="B827" s="22" t="s">
        <v>677</v>
      </c>
      <c r="C827" s="75"/>
    </row>
    <row r="828" s="46" customFormat="1" ht="17.25" customHeight="1" spans="1:3">
      <c r="A828" s="22">
        <v>21114</v>
      </c>
      <c r="B828" s="61" t="s">
        <v>678</v>
      </c>
      <c r="C828" s="75">
        <v>0</v>
      </c>
    </row>
    <row r="829" s="46" customFormat="1" ht="17.25" customHeight="1" spans="1:3">
      <c r="A829" s="22">
        <v>2111401</v>
      </c>
      <c r="B829" s="22" t="s">
        <v>75</v>
      </c>
      <c r="C829" s="75"/>
    </row>
    <row r="830" s="46" customFormat="1" ht="17.25" customHeight="1" spans="1:3">
      <c r="A830" s="22">
        <v>2111402</v>
      </c>
      <c r="B830" s="22" t="s">
        <v>76</v>
      </c>
      <c r="C830" s="75"/>
    </row>
    <row r="831" s="46" customFormat="1" ht="17.25" customHeight="1" spans="1:3">
      <c r="A831" s="22">
        <v>2111403</v>
      </c>
      <c r="B831" s="22" t="s">
        <v>77</v>
      </c>
      <c r="C831" s="75"/>
    </row>
    <row r="832" s="46" customFormat="1" ht="17.25" customHeight="1" spans="1:3">
      <c r="A832" s="22">
        <v>2111406</v>
      </c>
      <c r="B832" s="22" t="s">
        <v>679</v>
      </c>
      <c r="C832" s="75"/>
    </row>
    <row r="833" s="46" customFormat="1" ht="17.25" customHeight="1" spans="1:3">
      <c r="A833" s="22">
        <v>2111407</v>
      </c>
      <c r="B833" s="22" t="s">
        <v>680</v>
      </c>
      <c r="C833" s="75"/>
    </row>
    <row r="834" s="46" customFormat="1" ht="17.25" customHeight="1" spans="1:3">
      <c r="A834" s="22">
        <v>2111408</v>
      </c>
      <c r="B834" s="22" t="s">
        <v>681</v>
      </c>
      <c r="C834" s="75"/>
    </row>
    <row r="835" s="46" customFormat="1" ht="17.25" customHeight="1" spans="1:3">
      <c r="A835" s="22">
        <v>2111411</v>
      </c>
      <c r="B835" s="22" t="s">
        <v>115</v>
      </c>
      <c r="C835" s="75"/>
    </row>
    <row r="836" s="46" customFormat="1" ht="17.25" customHeight="1" spans="1:3">
      <c r="A836" s="22">
        <v>2111413</v>
      </c>
      <c r="B836" s="22" t="s">
        <v>682</v>
      </c>
      <c r="C836" s="75"/>
    </row>
    <row r="837" s="46" customFormat="1" ht="17.25" customHeight="1" spans="1:3">
      <c r="A837" s="22">
        <v>2111450</v>
      </c>
      <c r="B837" s="22" t="s">
        <v>84</v>
      </c>
      <c r="C837" s="75"/>
    </row>
    <row r="838" s="46" customFormat="1" ht="17.25" customHeight="1" spans="1:3">
      <c r="A838" s="22">
        <v>2111499</v>
      </c>
      <c r="B838" s="22" t="s">
        <v>683</v>
      </c>
      <c r="C838" s="75"/>
    </row>
    <row r="839" s="46" customFormat="1" ht="17.25" customHeight="1" spans="1:3">
      <c r="A839" s="22">
        <v>21199</v>
      </c>
      <c r="B839" s="61" t="s">
        <v>684</v>
      </c>
      <c r="C839" s="75">
        <v>15</v>
      </c>
    </row>
    <row r="840" s="46" customFormat="1" ht="17.25" customHeight="1" spans="1:3">
      <c r="A840" s="22">
        <v>2119999</v>
      </c>
      <c r="B840" s="22" t="s">
        <v>685</v>
      </c>
      <c r="C840" s="75">
        <v>15</v>
      </c>
    </row>
    <row r="841" s="46" customFormat="1" ht="17.25" customHeight="1" spans="1:3">
      <c r="A841" s="22">
        <v>212</v>
      </c>
      <c r="B841" s="61" t="s">
        <v>686</v>
      </c>
      <c r="C841" s="75">
        <v>25238</v>
      </c>
    </row>
    <row r="842" s="46" customFormat="1" ht="17.25" customHeight="1" spans="1:3">
      <c r="A842" s="22">
        <v>21201</v>
      </c>
      <c r="B842" s="61" t="s">
        <v>687</v>
      </c>
      <c r="C842" s="75">
        <v>4331</v>
      </c>
    </row>
    <row r="843" s="46" customFormat="1" ht="17.25" customHeight="1" spans="1:3">
      <c r="A843" s="22">
        <v>2120101</v>
      </c>
      <c r="B843" s="22" t="s">
        <v>75</v>
      </c>
      <c r="C843" s="75">
        <v>143</v>
      </c>
    </row>
    <row r="844" s="46" customFormat="1" ht="17.25" customHeight="1" spans="1:3">
      <c r="A844" s="22">
        <v>2120102</v>
      </c>
      <c r="B844" s="22" t="s">
        <v>76</v>
      </c>
      <c r="C844" s="75">
        <v>367</v>
      </c>
    </row>
    <row r="845" s="46" customFormat="1" ht="17.25" customHeight="1" spans="1:3">
      <c r="A845" s="22">
        <v>2120103</v>
      </c>
      <c r="B845" s="22" t="s">
        <v>77</v>
      </c>
      <c r="C845" s="75"/>
    </row>
    <row r="846" s="46" customFormat="1" ht="17.25" customHeight="1" spans="1:3">
      <c r="A846" s="22">
        <v>2120104</v>
      </c>
      <c r="B846" s="22" t="s">
        <v>688</v>
      </c>
      <c r="C846" s="75"/>
    </row>
    <row r="847" s="46" customFormat="1" ht="17.25" customHeight="1" spans="1:3">
      <c r="A847" s="22">
        <v>2120105</v>
      </c>
      <c r="B847" s="22" t="s">
        <v>689</v>
      </c>
      <c r="C847" s="75"/>
    </row>
    <row r="848" s="46" customFormat="1" ht="17.25" customHeight="1" spans="1:3">
      <c r="A848" s="22">
        <v>2120106</v>
      </c>
      <c r="B848" s="22" t="s">
        <v>690</v>
      </c>
      <c r="C848" s="75"/>
    </row>
    <row r="849" s="46" customFormat="1" ht="17.25" customHeight="1" spans="1:3">
      <c r="A849" s="22">
        <v>2120107</v>
      </c>
      <c r="B849" s="22" t="s">
        <v>691</v>
      </c>
      <c r="C849" s="75"/>
    </row>
    <row r="850" s="46" customFormat="1" ht="17.25" customHeight="1" spans="1:3">
      <c r="A850" s="22">
        <v>2120109</v>
      </c>
      <c r="B850" s="22" t="s">
        <v>692</v>
      </c>
      <c r="C850" s="75"/>
    </row>
    <row r="851" s="46" customFormat="1" ht="17.25" customHeight="1" spans="1:3">
      <c r="A851" s="22">
        <v>2120110</v>
      </c>
      <c r="B851" s="22" t="s">
        <v>693</v>
      </c>
      <c r="C851" s="75"/>
    </row>
    <row r="852" s="46" customFormat="1" ht="17.25" customHeight="1" spans="1:3">
      <c r="A852" s="22">
        <v>2120199</v>
      </c>
      <c r="B852" s="22" t="s">
        <v>694</v>
      </c>
      <c r="C852" s="75">
        <v>3821</v>
      </c>
    </row>
    <row r="853" s="46" customFormat="1" ht="17.25" customHeight="1" spans="1:3">
      <c r="A853" s="22">
        <v>21202</v>
      </c>
      <c r="B853" s="61" t="s">
        <v>695</v>
      </c>
      <c r="C853" s="75">
        <v>0</v>
      </c>
    </row>
    <row r="854" s="46" customFormat="1" ht="17.25" customHeight="1" spans="1:3">
      <c r="A854" s="22">
        <v>2120201</v>
      </c>
      <c r="B854" s="22" t="s">
        <v>696</v>
      </c>
      <c r="C854" s="75"/>
    </row>
    <row r="855" s="46" customFormat="1" ht="17.25" customHeight="1" spans="1:3">
      <c r="A855" s="22">
        <v>21203</v>
      </c>
      <c r="B855" s="61" t="s">
        <v>697</v>
      </c>
      <c r="C855" s="75">
        <v>8650</v>
      </c>
    </row>
    <row r="856" s="46" customFormat="1" ht="17.25" customHeight="1" spans="1:3">
      <c r="A856" s="22">
        <v>2120303</v>
      </c>
      <c r="B856" s="22" t="s">
        <v>698</v>
      </c>
      <c r="C856" s="75">
        <v>7489</v>
      </c>
    </row>
    <row r="857" s="46" customFormat="1" ht="17.25" customHeight="1" spans="1:3">
      <c r="A857" s="22">
        <v>2120399</v>
      </c>
      <c r="B857" s="22" t="s">
        <v>699</v>
      </c>
      <c r="C857" s="75">
        <v>1161</v>
      </c>
    </row>
    <row r="858" s="46" customFormat="1" ht="17.25" customHeight="1" spans="1:3">
      <c r="A858" s="22">
        <v>21205</v>
      </c>
      <c r="B858" s="61" t="s">
        <v>700</v>
      </c>
      <c r="C858" s="75">
        <v>0</v>
      </c>
    </row>
    <row r="859" s="46" customFormat="1" ht="17.25" customHeight="1" spans="1:3">
      <c r="A859" s="22">
        <v>2120501</v>
      </c>
      <c r="B859" s="22" t="s">
        <v>701</v>
      </c>
      <c r="C859" s="75"/>
    </row>
    <row r="860" s="46" customFormat="1" ht="17.25" customHeight="1" spans="1:3">
      <c r="A860" s="22">
        <v>21206</v>
      </c>
      <c r="B860" s="61" t="s">
        <v>702</v>
      </c>
      <c r="C860" s="75">
        <v>147</v>
      </c>
    </row>
    <row r="861" s="46" customFormat="1" ht="17.25" customHeight="1" spans="1:3">
      <c r="A861" s="22">
        <v>2120601</v>
      </c>
      <c r="B861" s="22" t="s">
        <v>703</v>
      </c>
      <c r="C861" s="75">
        <v>147</v>
      </c>
    </row>
    <row r="862" s="46" customFormat="1" ht="17.25" customHeight="1" spans="1:3">
      <c r="A862" s="22">
        <v>21299</v>
      </c>
      <c r="B862" s="61" t="s">
        <v>704</v>
      </c>
      <c r="C862" s="75">
        <v>12110</v>
      </c>
    </row>
    <row r="863" s="46" customFormat="1" ht="17.25" customHeight="1" spans="1:3">
      <c r="A863" s="22">
        <v>2129999</v>
      </c>
      <c r="B863" s="22" t="s">
        <v>705</v>
      </c>
      <c r="C863" s="75">
        <v>12110</v>
      </c>
    </row>
    <row r="864" s="46" customFormat="1" ht="17.25" customHeight="1" spans="1:3">
      <c r="A864" s="22">
        <v>213</v>
      </c>
      <c r="B864" s="61" t="s">
        <v>706</v>
      </c>
      <c r="C864" s="75">
        <v>29625</v>
      </c>
    </row>
    <row r="865" s="46" customFormat="1" ht="17.25" customHeight="1" spans="1:3">
      <c r="A865" s="22">
        <v>21301</v>
      </c>
      <c r="B865" s="61" t="s">
        <v>707</v>
      </c>
      <c r="C865" s="75">
        <v>21843</v>
      </c>
    </row>
    <row r="866" s="46" customFormat="1" ht="17.25" customHeight="1" spans="1:3">
      <c r="A866" s="22">
        <v>2130101</v>
      </c>
      <c r="B866" s="22" t="s">
        <v>75</v>
      </c>
      <c r="C866" s="75">
        <v>297</v>
      </c>
    </row>
    <row r="867" s="46" customFormat="1" ht="17.25" customHeight="1" spans="1:3">
      <c r="A867" s="22">
        <v>2130102</v>
      </c>
      <c r="B867" s="22" t="s">
        <v>76</v>
      </c>
      <c r="C867" s="75"/>
    </row>
    <row r="868" s="46" customFormat="1" ht="17.25" customHeight="1" spans="1:3">
      <c r="A868" s="22">
        <v>2130103</v>
      </c>
      <c r="B868" s="22" t="s">
        <v>77</v>
      </c>
      <c r="C868" s="75"/>
    </row>
    <row r="869" s="46" customFormat="1" ht="17.25" customHeight="1" spans="1:3">
      <c r="A869" s="22">
        <v>2130104</v>
      </c>
      <c r="B869" s="22" t="s">
        <v>84</v>
      </c>
      <c r="C869" s="75"/>
    </row>
    <row r="870" s="46" customFormat="1" ht="17.25" customHeight="1" spans="1:3">
      <c r="A870" s="22">
        <v>2130105</v>
      </c>
      <c r="B870" s="22" t="s">
        <v>708</v>
      </c>
      <c r="C870" s="75"/>
    </row>
    <row r="871" s="46" customFormat="1" ht="17.25" customHeight="1" spans="1:3">
      <c r="A871" s="22">
        <v>2130106</v>
      </c>
      <c r="B871" s="22" t="s">
        <v>709</v>
      </c>
      <c r="C871" s="75"/>
    </row>
    <row r="872" s="46" customFormat="1" ht="17.25" customHeight="1" spans="1:3">
      <c r="A872" s="22">
        <v>2130108</v>
      </c>
      <c r="B872" s="22" t="s">
        <v>710</v>
      </c>
      <c r="C872" s="75">
        <v>160</v>
      </c>
    </row>
    <row r="873" s="46" customFormat="1" ht="17.25" customHeight="1" spans="1:3">
      <c r="A873" s="22">
        <v>2130109</v>
      </c>
      <c r="B873" s="22" t="s">
        <v>711</v>
      </c>
      <c r="C873" s="75">
        <v>10</v>
      </c>
    </row>
    <row r="874" s="46" customFormat="1" ht="17.25" customHeight="1" spans="1:3">
      <c r="A874" s="22">
        <v>2130110</v>
      </c>
      <c r="B874" s="22" t="s">
        <v>712</v>
      </c>
      <c r="C874" s="75"/>
    </row>
    <row r="875" s="46" customFormat="1" ht="17.25" customHeight="1" spans="1:3">
      <c r="A875" s="22">
        <v>2130111</v>
      </c>
      <c r="B875" s="22" t="s">
        <v>713</v>
      </c>
      <c r="C875" s="75">
        <v>14</v>
      </c>
    </row>
    <row r="876" s="46" customFormat="1" ht="17.25" customHeight="1" spans="1:3">
      <c r="A876" s="22">
        <v>2130112</v>
      </c>
      <c r="B876" s="22" t="s">
        <v>714</v>
      </c>
      <c r="C876" s="75"/>
    </row>
    <row r="877" s="46" customFormat="1" ht="17.25" customHeight="1" spans="1:3">
      <c r="A877" s="22">
        <v>2130114</v>
      </c>
      <c r="B877" s="22" t="s">
        <v>715</v>
      </c>
      <c r="C877" s="75"/>
    </row>
    <row r="878" s="46" customFormat="1" ht="17.25" customHeight="1" spans="1:3">
      <c r="A878" s="22">
        <v>2130119</v>
      </c>
      <c r="B878" s="22" t="s">
        <v>716</v>
      </c>
      <c r="C878" s="75"/>
    </row>
    <row r="879" s="46" customFormat="1" ht="17.25" customHeight="1" spans="1:3">
      <c r="A879" s="22">
        <v>2130120</v>
      </c>
      <c r="B879" s="22" t="s">
        <v>717</v>
      </c>
      <c r="C879" s="75"/>
    </row>
    <row r="880" s="46" customFormat="1" ht="17.25" customHeight="1" spans="1:3">
      <c r="A880" s="22">
        <v>2130121</v>
      </c>
      <c r="B880" s="22" t="s">
        <v>718</v>
      </c>
      <c r="C880" s="75"/>
    </row>
    <row r="881" s="46" customFormat="1" ht="17.25" customHeight="1" spans="1:3">
      <c r="A881" s="22">
        <v>2130122</v>
      </c>
      <c r="B881" s="22" t="s">
        <v>719</v>
      </c>
      <c r="C881" s="75">
        <v>8430</v>
      </c>
    </row>
    <row r="882" s="46" customFormat="1" ht="17.25" customHeight="1" spans="1:3">
      <c r="A882" s="22">
        <v>2130124</v>
      </c>
      <c r="B882" s="22" t="s">
        <v>720</v>
      </c>
      <c r="C882" s="75">
        <v>1005</v>
      </c>
    </row>
    <row r="883" s="46" customFormat="1" ht="17.25" customHeight="1" spans="1:3">
      <c r="A883" s="22">
        <v>2130125</v>
      </c>
      <c r="B883" s="22" t="s">
        <v>721</v>
      </c>
      <c r="C883" s="75">
        <v>1928</v>
      </c>
    </row>
    <row r="884" s="46" customFormat="1" ht="17.25" customHeight="1" spans="1:3">
      <c r="A884" s="22">
        <v>2130126</v>
      </c>
      <c r="B884" s="22" t="s">
        <v>722</v>
      </c>
      <c r="C884" s="75">
        <v>20</v>
      </c>
    </row>
    <row r="885" s="46" customFormat="1" ht="17.25" customHeight="1" spans="1:3">
      <c r="A885" s="22">
        <v>2130135</v>
      </c>
      <c r="B885" s="22" t="s">
        <v>723</v>
      </c>
      <c r="C885" s="75">
        <v>5</v>
      </c>
    </row>
    <row r="886" s="46" customFormat="1" ht="17.25" customHeight="1" spans="1:3">
      <c r="A886" s="22">
        <v>2130142</v>
      </c>
      <c r="B886" s="22" t="s">
        <v>724</v>
      </c>
      <c r="C886" s="75"/>
    </row>
    <row r="887" s="46" customFormat="1" ht="17.25" customHeight="1" spans="1:3">
      <c r="A887" s="22">
        <v>2130148</v>
      </c>
      <c r="B887" s="22" t="s">
        <v>725</v>
      </c>
      <c r="C887" s="75"/>
    </row>
    <row r="888" s="46" customFormat="1" ht="17.25" customHeight="1" spans="1:3">
      <c r="A888" s="22">
        <v>2130152</v>
      </c>
      <c r="B888" s="22" t="s">
        <v>726</v>
      </c>
      <c r="C888" s="75"/>
    </row>
    <row r="889" s="46" customFormat="1" ht="17.25" customHeight="1" spans="1:3">
      <c r="A889" s="22">
        <v>2130153</v>
      </c>
      <c r="B889" s="22" t="s">
        <v>727</v>
      </c>
      <c r="C889" s="75">
        <v>139</v>
      </c>
    </row>
    <row r="890" s="46" customFormat="1" ht="17.25" customHeight="1" spans="1:3">
      <c r="A890" s="22">
        <v>2130199</v>
      </c>
      <c r="B890" s="22" t="s">
        <v>728</v>
      </c>
      <c r="C890" s="75">
        <v>9835</v>
      </c>
    </row>
    <row r="891" s="46" customFormat="1" ht="17.25" customHeight="1" spans="1:3">
      <c r="A891" s="22">
        <v>21302</v>
      </c>
      <c r="B891" s="61" t="s">
        <v>729</v>
      </c>
      <c r="C891" s="75">
        <v>5</v>
      </c>
    </row>
    <row r="892" s="46" customFormat="1" ht="17.25" customHeight="1" spans="1:3">
      <c r="A892" s="22">
        <v>2130201</v>
      </c>
      <c r="B892" s="22" t="s">
        <v>75</v>
      </c>
      <c r="C892" s="75"/>
    </row>
    <row r="893" s="46" customFormat="1" ht="17.25" customHeight="1" spans="1:3">
      <c r="A893" s="22">
        <v>2130202</v>
      </c>
      <c r="B893" s="22" t="s">
        <v>76</v>
      </c>
      <c r="C893" s="75"/>
    </row>
    <row r="894" s="46" customFormat="1" ht="17.25" customHeight="1" spans="1:3">
      <c r="A894" s="22">
        <v>2130203</v>
      </c>
      <c r="B894" s="22" t="s">
        <v>77</v>
      </c>
      <c r="C894" s="75"/>
    </row>
    <row r="895" s="46" customFormat="1" ht="17.25" customHeight="1" spans="1:3">
      <c r="A895" s="22">
        <v>2130204</v>
      </c>
      <c r="B895" s="22" t="s">
        <v>730</v>
      </c>
      <c r="C895" s="75"/>
    </row>
    <row r="896" s="46" customFormat="1" ht="17.25" customHeight="1" spans="1:3">
      <c r="A896" s="22">
        <v>2130205</v>
      </c>
      <c r="B896" s="22" t="s">
        <v>731</v>
      </c>
      <c r="C896" s="75"/>
    </row>
    <row r="897" s="46" customFormat="1" ht="17.25" customHeight="1" spans="1:3">
      <c r="A897" s="22">
        <v>2130206</v>
      </c>
      <c r="B897" s="22" t="s">
        <v>732</v>
      </c>
      <c r="C897" s="75"/>
    </row>
    <row r="898" s="46" customFormat="1" ht="17.25" customHeight="1" spans="1:3">
      <c r="A898" s="22">
        <v>2130207</v>
      </c>
      <c r="B898" s="22" t="s">
        <v>733</v>
      </c>
      <c r="C898" s="75"/>
    </row>
    <row r="899" s="46" customFormat="1" ht="17.25" customHeight="1" spans="1:3">
      <c r="A899" s="22">
        <v>2130209</v>
      </c>
      <c r="B899" s="22" t="s">
        <v>734</v>
      </c>
      <c r="C899" s="75"/>
    </row>
    <row r="900" s="46" customFormat="1" ht="17.25" customHeight="1" spans="1:3">
      <c r="A900" s="22">
        <v>2130211</v>
      </c>
      <c r="B900" s="22" t="s">
        <v>735</v>
      </c>
      <c r="C900" s="75"/>
    </row>
    <row r="901" s="46" customFormat="1" ht="17.25" customHeight="1" spans="1:3">
      <c r="A901" s="22">
        <v>2130212</v>
      </c>
      <c r="B901" s="22" t="s">
        <v>736</v>
      </c>
      <c r="C901" s="75"/>
    </row>
    <row r="902" s="46" customFormat="1" ht="17.25" customHeight="1" spans="1:3">
      <c r="A902" s="22">
        <v>2130213</v>
      </c>
      <c r="B902" s="22" t="s">
        <v>737</v>
      </c>
      <c r="C902" s="75"/>
    </row>
    <row r="903" s="46" customFormat="1" ht="17.25" customHeight="1" spans="1:3">
      <c r="A903" s="22">
        <v>2130217</v>
      </c>
      <c r="B903" s="22" t="s">
        <v>738</v>
      </c>
      <c r="C903" s="75"/>
    </row>
    <row r="904" s="46" customFormat="1" ht="17.25" customHeight="1" spans="1:3">
      <c r="A904" s="22">
        <v>2130220</v>
      </c>
      <c r="B904" s="22" t="s">
        <v>739</v>
      </c>
      <c r="C904" s="75"/>
    </row>
    <row r="905" s="46" customFormat="1" ht="17.25" customHeight="1" spans="1:3">
      <c r="A905" s="22">
        <v>2130221</v>
      </c>
      <c r="B905" s="22" t="s">
        <v>740</v>
      </c>
      <c r="C905" s="75"/>
    </row>
    <row r="906" s="46" customFormat="1" ht="17.25" customHeight="1" spans="1:3">
      <c r="A906" s="22">
        <v>2130223</v>
      </c>
      <c r="B906" s="22" t="s">
        <v>741</v>
      </c>
      <c r="C906" s="75"/>
    </row>
    <row r="907" s="46" customFormat="1" ht="17.25" customHeight="1" spans="1:3">
      <c r="A907" s="22">
        <v>2130226</v>
      </c>
      <c r="B907" s="22" t="s">
        <v>742</v>
      </c>
      <c r="C907" s="75"/>
    </row>
    <row r="908" s="46" customFormat="1" ht="17.25" customHeight="1" spans="1:3">
      <c r="A908" s="22">
        <v>2130227</v>
      </c>
      <c r="B908" s="22" t="s">
        <v>743</v>
      </c>
      <c r="C908" s="75"/>
    </row>
    <row r="909" s="46" customFormat="1" ht="17.25" customHeight="1" spans="1:3">
      <c r="A909" s="22">
        <v>2130234</v>
      </c>
      <c r="B909" s="22" t="s">
        <v>744</v>
      </c>
      <c r="C909" s="75"/>
    </row>
    <row r="910" s="46" customFormat="1" ht="17.25" customHeight="1" spans="1:3">
      <c r="A910" s="22">
        <v>2130236</v>
      </c>
      <c r="B910" s="22" t="s">
        <v>745</v>
      </c>
      <c r="C910" s="75"/>
    </row>
    <row r="911" s="46" customFormat="1" ht="17.25" customHeight="1" spans="1:3">
      <c r="A911" s="22">
        <v>2130237</v>
      </c>
      <c r="B911" s="22" t="s">
        <v>714</v>
      </c>
      <c r="C911" s="75"/>
    </row>
    <row r="912" s="46" customFormat="1" ht="17.25" customHeight="1" spans="1:3">
      <c r="A912" s="22">
        <v>2130238</v>
      </c>
      <c r="B912" s="22" t="s">
        <v>746</v>
      </c>
      <c r="C912" s="75"/>
    </row>
    <row r="913" s="46" customFormat="1" ht="17.25" customHeight="1" spans="1:3">
      <c r="A913" s="22">
        <v>2130299</v>
      </c>
      <c r="B913" s="22" t="s">
        <v>747</v>
      </c>
      <c r="C913" s="75">
        <v>5</v>
      </c>
    </row>
    <row r="914" s="46" customFormat="1" ht="17.25" customHeight="1" spans="1:3">
      <c r="A914" s="22">
        <v>21303</v>
      </c>
      <c r="B914" s="61" t="s">
        <v>748</v>
      </c>
      <c r="C914" s="75">
        <v>7117</v>
      </c>
    </row>
    <row r="915" s="46" customFormat="1" ht="17.25" customHeight="1" spans="1:3">
      <c r="A915" s="22">
        <v>2130301</v>
      </c>
      <c r="B915" s="22" t="s">
        <v>75</v>
      </c>
      <c r="C915" s="75">
        <v>191</v>
      </c>
    </row>
    <row r="916" s="46" customFormat="1" ht="17.25" customHeight="1" spans="1:3">
      <c r="A916" s="22">
        <v>2130302</v>
      </c>
      <c r="B916" s="22" t="s">
        <v>76</v>
      </c>
      <c r="C916" s="75"/>
    </row>
    <row r="917" s="46" customFormat="1" ht="17.25" customHeight="1" spans="1:3">
      <c r="A917" s="22">
        <v>2130303</v>
      </c>
      <c r="B917" s="22" t="s">
        <v>77</v>
      </c>
      <c r="C917" s="75"/>
    </row>
    <row r="918" s="46" customFormat="1" ht="17.25" customHeight="1" spans="1:3">
      <c r="A918" s="22">
        <v>2130304</v>
      </c>
      <c r="B918" s="22" t="s">
        <v>749</v>
      </c>
      <c r="C918" s="75"/>
    </row>
    <row r="919" s="46" customFormat="1" ht="17.25" customHeight="1" spans="1:3">
      <c r="A919" s="22">
        <v>2130305</v>
      </c>
      <c r="B919" s="22" t="s">
        <v>750</v>
      </c>
      <c r="C919" s="75">
        <v>5504</v>
      </c>
    </row>
    <row r="920" s="46" customFormat="1" ht="17.25" customHeight="1" spans="1:3">
      <c r="A920" s="22">
        <v>2130306</v>
      </c>
      <c r="B920" s="22" t="s">
        <v>751</v>
      </c>
      <c r="C920" s="75">
        <v>499</v>
      </c>
    </row>
    <row r="921" s="46" customFormat="1" ht="17.25" customHeight="1" spans="1:3">
      <c r="A921" s="22">
        <v>2130307</v>
      </c>
      <c r="B921" s="22" t="s">
        <v>752</v>
      </c>
      <c r="C921" s="75"/>
    </row>
    <row r="922" s="46" customFormat="1" ht="17.25" customHeight="1" spans="1:3">
      <c r="A922" s="22">
        <v>2130308</v>
      </c>
      <c r="B922" s="22" t="s">
        <v>753</v>
      </c>
      <c r="C922" s="75"/>
    </row>
    <row r="923" s="46" customFormat="1" ht="17.25" customHeight="1" spans="1:3">
      <c r="A923" s="22">
        <v>2130309</v>
      </c>
      <c r="B923" s="22" t="s">
        <v>754</v>
      </c>
      <c r="C923" s="75"/>
    </row>
    <row r="924" s="46" customFormat="1" ht="17.25" customHeight="1" spans="1:3">
      <c r="A924" s="22">
        <v>2130310</v>
      </c>
      <c r="B924" s="22" t="s">
        <v>755</v>
      </c>
      <c r="C924" s="75">
        <v>390</v>
      </c>
    </row>
    <row r="925" s="46" customFormat="1" ht="17.25" customHeight="1" spans="1:3">
      <c r="A925" s="22">
        <v>2130311</v>
      </c>
      <c r="B925" s="22" t="s">
        <v>756</v>
      </c>
      <c r="C925" s="75">
        <v>128</v>
      </c>
    </row>
    <row r="926" s="46" customFormat="1" ht="17.25" customHeight="1" spans="1:3">
      <c r="A926" s="22">
        <v>2130312</v>
      </c>
      <c r="B926" s="22" t="s">
        <v>757</v>
      </c>
      <c r="C926" s="75"/>
    </row>
    <row r="927" s="46" customFormat="1" ht="17.25" customHeight="1" spans="1:3">
      <c r="A927" s="22">
        <v>2130313</v>
      </c>
      <c r="B927" s="22" t="s">
        <v>758</v>
      </c>
      <c r="C927" s="75"/>
    </row>
    <row r="928" s="46" customFormat="1" ht="17.25" customHeight="1" spans="1:3">
      <c r="A928" s="22">
        <v>2130314</v>
      </c>
      <c r="B928" s="22" t="s">
        <v>759</v>
      </c>
      <c r="C928" s="75">
        <v>270</v>
      </c>
    </row>
    <row r="929" s="46" customFormat="1" ht="17.25" customHeight="1" spans="1:3">
      <c r="A929" s="22">
        <v>2130315</v>
      </c>
      <c r="B929" s="22" t="s">
        <v>760</v>
      </c>
      <c r="C929" s="75"/>
    </row>
    <row r="930" s="46" customFormat="1" ht="17.25" customHeight="1" spans="1:3">
      <c r="A930" s="22">
        <v>2130316</v>
      </c>
      <c r="B930" s="22" t="s">
        <v>761</v>
      </c>
      <c r="C930" s="75"/>
    </row>
    <row r="931" s="46" customFormat="1" ht="17.25" customHeight="1" spans="1:3">
      <c r="A931" s="22">
        <v>2130317</v>
      </c>
      <c r="B931" s="22" t="s">
        <v>762</v>
      </c>
      <c r="C931" s="75">
        <v>5</v>
      </c>
    </row>
    <row r="932" s="46" customFormat="1" ht="17.25" customHeight="1" spans="1:3">
      <c r="A932" s="22">
        <v>2130318</v>
      </c>
      <c r="B932" s="22" t="s">
        <v>763</v>
      </c>
      <c r="C932" s="75"/>
    </row>
    <row r="933" s="46" customFormat="1" ht="17.25" customHeight="1" spans="1:3">
      <c r="A933" s="22">
        <v>2130319</v>
      </c>
      <c r="B933" s="22" t="s">
        <v>764</v>
      </c>
      <c r="C933" s="75">
        <v>10</v>
      </c>
    </row>
    <row r="934" s="46" customFormat="1" ht="17.25" customHeight="1" spans="1:3">
      <c r="A934" s="22">
        <v>2130321</v>
      </c>
      <c r="B934" s="22" t="s">
        <v>765</v>
      </c>
      <c r="C934" s="75"/>
    </row>
    <row r="935" s="46" customFormat="1" ht="17.25" customHeight="1" spans="1:3">
      <c r="A935" s="22">
        <v>2130322</v>
      </c>
      <c r="B935" s="22" t="s">
        <v>766</v>
      </c>
      <c r="C935" s="75"/>
    </row>
    <row r="936" s="46" customFormat="1" ht="17.25" customHeight="1" spans="1:3">
      <c r="A936" s="22">
        <v>2130333</v>
      </c>
      <c r="B936" s="22" t="s">
        <v>741</v>
      </c>
      <c r="C936" s="75"/>
    </row>
    <row r="937" s="46" customFormat="1" ht="17.25" customHeight="1" spans="1:3">
      <c r="A937" s="22">
        <v>2130334</v>
      </c>
      <c r="B937" s="22" t="s">
        <v>767</v>
      </c>
      <c r="C937" s="75"/>
    </row>
    <row r="938" s="46" customFormat="1" ht="17.25" customHeight="1" spans="1:3">
      <c r="A938" s="22">
        <v>2130335</v>
      </c>
      <c r="B938" s="22" t="s">
        <v>768</v>
      </c>
      <c r="C938" s="75"/>
    </row>
    <row r="939" s="46" customFormat="1" ht="17.25" customHeight="1" spans="1:3">
      <c r="A939" s="22">
        <v>2130336</v>
      </c>
      <c r="B939" s="22" t="s">
        <v>769</v>
      </c>
      <c r="C939" s="75"/>
    </row>
    <row r="940" s="46" customFormat="1" ht="17.25" customHeight="1" spans="1:3">
      <c r="A940" s="22">
        <v>2130337</v>
      </c>
      <c r="B940" s="22" t="s">
        <v>770</v>
      </c>
      <c r="C940" s="75"/>
    </row>
    <row r="941" s="46" customFormat="1" ht="17.25" customHeight="1" spans="1:3">
      <c r="A941" s="22">
        <v>2130399</v>
      </c>
      <c r="B941" s="22" t="s">
        <v>771</v>
      </c>
      <c r="C941" s="75">
        <v>120</v>
      </c>
    </row>
    <row r="942" s="46" customFormat="1" ht="17.25" customHeight="1" spans="1:3">
      <c r="A942" s="22">
        <v>21305</v>
      </c>
      <c r="B942" s="61" t="s">
        <v>772</v>
      </c>
      <c r="C942" s="75">
        <v>300</v>
      </c>
    </row>
    <row r="943" s="46" customFormat="1" ht="17.25" customHeight="1" spans="1:3">
      <c r="A943" s="22">
        <v>2130501</v>
      </c>
      <c r="B943" s="22" t="s">
        <v>75</v>
      </c>
      <c r="C943" s="75"/>
    </row>
    <row r="944" s="46" customFormat="1" ht="17.25" customHeight="1" spans="1:3">
      <c r="A944" s="22">
        <v>2130502</v>
      </c>
      <c r="B944" s="22" t="s">
        <v>76</v>
      </c>
      <c r="C944" s="75"/>
    </row>
    <row r="945" s="46" customFormat="1" ht="17.25" customHeight="1" spans="1:3">
      <c r="A945" s="22">
        <v>2130503</v>
      </c>
      <c r="B945" s="22" t="s">
        <v>77</v>
      </c>
      <c r="C945" s="75"/>
    </row>
    <row r="946" s="46" customFormat="1" ht="17.25" customHeight="1" spans="1:3">
      <c r="A946" s="22">
        <v>2130504</v>
      </c>
      <c r="B946" s="22" t="s">
        <v>773</v>
      </c>
      <c r="C946" s="75"/>
    </row>
    <row r="947" s="46" customFormat="1" ht="17.25" customHeight="1" spans="1:3">
      <c r="A947" s="22">
        <v>2130505</v>
      </c>
      <c r="B947" s="22" t="s">
        <v>774</v>
      </c>
      <c r="C947" s="75"/>
    </row>
    <row r="948" s="46" customFormat="1" ht="17.25" customHeight="1" spans="1:3">
      <c r="A948" s="22">
        <v>2130506</v>
      </c>
      <c r="B948" s="22" t="s">
        <v>775</v>
      </c>
      <c r="C948" s="75"/>
    </row>
    <row r="949" s="46" customFormat="1" ht="17.25" customHeight="1" spans="1:3">
      <c r="A949" s="22">
        <v>2130507</v>
      </c>
      <c r="B949" s="22" t="s">
        <v>776</v>
      </c>
      <c r="C949" s="75"/>
    </row>
    <row r="950" s="46" customFormat="1" ht="17.25" customHeight="1" spans="1:3">
      <c r="A950" s="22">
        <v>2130508</v>
      </c>
      <c r="B950" s="22" t="s">
        <v>777</v>
      </c>
      <c r="C950" s="75"/>
    </row>
    <row r="951" s="46" customFormat="1" ht="17.25" customHeight="1" spans="1:3">
      <c r="A951" s="22">
        <v>2130550</v>
      </c>
      <c r="B951" s="22" t="s">
        <v>84</v>
      </c>
      <c r="C951" s="75"/>
    </row>
    <row r="952" s="46" customFormat="1" ht="17.25" customHeight="1" spans="1:3">
      <c r="A952" s="22">
        <v>2130599</v>
      </c>
      <c r="B952" s="22" t="s">
        <v>778</v>
      </c>
      <c r="C952" s="75">
        <v>300</v>
      </c>
    </row>
    <row r="953" s="46" customFormat="1" ht="17.25" customHeight="1" spans="1:3">
      <c r="A953" s="22">
        <v>21307</v>
      </c>
      <c r="B953" s="61" t="s">
        <v>779</v>
      </c>
      <c r="C953" s="75">
        <v>0</v>
      </c>
    </row>
    <row r="954" s="46" customFormat="1" ht="17.25" customHeight="1" spans="1:3">
      <c r="A954" s="22">
        <v>2130701</v>
      </c>
      <c r="B954" s="22" t="s">
        <v>780</v>
      </c>
      <c r="C954" s="75"/>
    </row>
    <row r="955" s="46" customFormat="1" ht="17.25" customHeight="1" spans="1:3">
      <c r="A955" s="22">
        <v>2130704</v>
      </c>
      <c r="B955" s="22" t="s">
        <v>781</v>
      </c>
      <c r="C955" s="75"/>
    </row>
    <row r="956" s="46" customFormat="1" ht="17.25" customHeight="1" spans="1:3">
      <c r="A956" s="22">
        <v>2130705</v>
      </c>
      <c r="B956" s="22" t="s">
        <v>782</v>
      </c>
      <c r="C956" s="75"/>
    </row>
    <row r="957" s="46" customFormat="1" ht="17.25" customHeight="1" spans="1:3">
      <c r="A957" s="22">
        <v>2130706</v>
      </c>
      <c r="B957" s="22" t="s">
        <v>783</v>
      </c>
      <c r="C957" s="75"/>
    </row>
    <row r="958" s="46" customFormat="1" ht="17.25" customHeight="1" spans="1:3">
      <c r="A958" s="22">
        <v>2130707</v>
      </c>
      <c r="B958" s="22" t="s">
        <v>784</v>
      </c>
      <c r="C958" s="75"/>
    </row>
    <row r="959" s="46" customFormat="1" ht="17.25" customHeight="1" spans="1:3">
      <c r="A959" s="22">
        <v>2130799</v>
      </c>
      <c r="B959" s="22" t="s">
        <v>785</v>
      </c>
      <c r="C959" s="75"/>
    </row>
    <row r="960" s="46" customFormat="1" ht="17.25" customHeight="1" spans="1:3">
      <c r="A960" s="22">
        <v>21308</v>
      </c>
      <c r="B960" s="61" t="s">
        <v>786</v>
      </c>
      <c r="C960" s="75">
        <v>360</v>
      </c>
    </row>
    <row r="961" s="46" customFormat="1" ht="17.25" customHeight="1" spans="1:3">
      <c r="A961" s="22">
        <v>2130801</v>
      </c>
      <c r="B961" s="22" t="s">
        <v>787</v>
      </c>
      <c r="C961" s="75"/>
    </row>
    <row r="962" s="46" customFormat="1" ht="17.25" customHeight="1" spans="1:3">
      <c r="A962" s="22">
        <v>2130803</v>
      </c>
      <c r="B962" s="22" t="s">
        <v>788</v>
      </c>
      <c r="C962" s="75">
        <v>360</v>
      </c>
    </row>
    <row r="963" s="46" customFormat="1" ht="17.25" customHeight="1" spans="1:3">
      <c r="A963" s="22">
        <v>2130804</v>
      </c>
      <c r="B963" s="22" t="s">
        <v>789</v>
      </c>
      <c r="C963" s="75"/>
    </row>
    <row r="964" s="46" customFormat="1" ht="17.25" customHeight="1" spans="1:3">
      <c r="A964" s="22">
        <v>2130805</v>
      </c>
      <c r="B964" s="22" t="s">
        <v>790</v>
      </c>
      <c r="C964" s="75"/>
    </row>
    <row r="965" s="46" customFormat="1" ht="17.25" customHeight="1" spans="1:3">
      <c r="A965" s="22">
        <v>2130899</v>
      </c>
      <c r="B965" s="22" t="s">
        <v>791</v>
      </c>
      <c r="C965" s="75"/>
    </row>
    <row r="966" s="46" customFormat="1" ht="17.25" customHeight="1" spans="1:3">
      <c r="A966" s="22">
        <v>21309</v>
      </c>
      <c r="B966" s="61" t="s">
        <v>792</v>
      </c>
      <c r="C966" s="75">
        <v>0</v>
      </c>
    </row>
    <row r="967" s="46" customFormat="1" ht="17.25" customHeight="1" spans="1:3">
      <c r="A967" s="22">
        <v>2130901</v>
      </c>
      <c r="B967" s="22" t="s">
        <v>793</v>
      </c>
      <c r="C967" s="75"/>
    </row>
    <row r="968" s="46" customFormat="1" ht="17.25" customHeight="1" spans="1:3">
      <c r="A968" s="22">
        <v>2130999</v>
      </c>
      <c r="B968" s="22" t="s">
        <v>794</v>
      </c>
      <c r="C968" s="75"/>
    </row>
    <row r="969" s="46" customFormat="1" ht="17.25" customHeight="1" spans="1:3">
      <c r="A969" s="22">
        <v>21399</v>
      </c>
      <c r="B969" s="61" t="s">
        <v>795</v>
      </c>
      <c r="C969" s="75">
        <v>0</v>
      </c>
    </row>
    <row r="970" s="46" customFormat="1" ht="17.25" customHeight="1" spans="1:3">
      <c r="A970" s="22">
        <v>2139901</v>
      </c>
      <c r="B970" s="22" t="s">
        <v>796</v>
      </c>
      <c r="C970" s="75"/>
    </row>
    <row r="971" s="46" customFormat="1" ht="17.25" customHeight="1" spans="1:3">
      <c r="A971" s="22">
        <v>2139999</v>
      </c>
      <c r="B971" s="22" t="s">
        <v>797</v>
      </c>
      <c r="C971" s="75"/>
    </row>
    <row r="972" s="46" customFormat="1" ht="17.25" customHeight="1" spans="1:3">
      <c r="A972" s="22">
        <v>214</v>
      </c>
      <c r="B972" s="61" t="s">
        <v>798</v>
      </c>
      <c r="C972" s="75">
        <v>0</v>
      </c>
    </row>
    <row r="973" s="46" customFormat="1" ht="17.25" customHeight="1" spans="1:3">
      <c r="A973" s="22">
        <v>21401</v>
      </c>
      <c r="B973" s="61" t="s">
        <v>799</v>
      </c>
      <c r="C973" s="75">
        <v>0</v>
      </c>
    </row>
    <row r="974" s="46" customFormat="1" ht="17.25" customHeight="1" spans="1:3">
      <c r="A974" s="22">
        <v>2140101</v>
      </c>
      <c r="B974" s="22" t="s">
        <v>75</v>
      </c>
      <c r="C974" s="75"/>
    </row>
    <row r="975" s="46" customFormat="1" ht="17.25" customHeight="1" spans="1:3">
      <c r="A975" s="22">
        <v>2140102</v>
      </c>
      <c r="B975" s="22" t="s">
        <v>76</v>
      </c>
      <c r="C975" s="75"/>
    </row>
    <row r="976" s="46" customFormat="1" ht="17.25" customHeight="1" spans="1:3">
      <c r="A976" s="22">
        <v>2140103</v>
      </c>
      <c r="B976" s="22" t="s">
        <v>77</v>
      </c>
      <c r="C976" s="75"/>
    </row>
    <row r="977" s="46" customFormat="1" ht="17.25" customHeight="1" spans="1:3">
      <c r="A977" s="22">
        <v>2140104</v>
      </c>
      <c r="B977" s="22" t="s">
        <v>800</v>
      </c>
      <c r="C977" s="75"/>
    </row>
    <row r="978" s="46" customFormat="1" ht="17.25" customHeight="1" spans="1:3">
      <c r="A978" s="22">
        <v>2140106</v>
      </c>
      <c r="B978" s="22" t="s">
        <v>801</v>
      </c>
      <c r="C978" s="75"/>
    </row>
    <row r="979" s="46" customFormat="1" ht="17.25" customHeight="1" spans="1:3">
      <c r="A979" s="22">
        <v>2140109</v>
      </c>
      <c r="B979" s="22" t="s">
        <v>802</v>
      </c>
      <c r="C979" s="75"/>
    </row>
    <row r="980" s="46" customFormat="1" ht="17.25" customHeight="1" spans="1:3">
      <c r="A980" s="22">
        <v>2140110</v>
      </c>
      <c r="B980" s="22" t="s">
        <v>803</v>
      </c>
      <c r="C980" s="75"/>
    </row>
    <row r="981" s="46" customFormat="1" ht="17.25" customHeight="1" spans="1:3">
      <c r="A981" s="22">
        <v>2140112</v>
      </c>
      <c r="B981" s="22" t="s">
        <v>804</v>
      </c>
      <c r="C981" s="75"/>
    </row>
    <row r="982" s="46" customFormat="1" ht="17.25" customHeight="1" spans="1:3">
      <c r="A982" s="22">
        <v>2140114</v>
      </c>
      <c r="B982" s="22" t="s">
        <v>805</v>
      </c>
      <c r="C982" s="75"/>
    </row>
    <row r="983" s="46" customFormat="1" ht="17.25" customHeight="1" spans="1:3">
      <c r="A983" s="22">
        <v>2140122</v>
      </c>
      <c r="B983" s="22" t="s">
        <v>806</v>
      </c>
      <c r="C983" s="75"/>
    </row>
    <row r="984" s="46" customFormat="1" ht="17.25" customHeight="1" spans="1:3">
      <c r="A984" s="22">
        <v>2140123</v>
      </c>
      <c r="B984" s="22" t="s">
        <v>807</v>
      </c>
      <c r="C984" s="75"/>
    </row>
    <row r="985" s="46" customFormat="1" ht="17.25" customHeight="1" spans="1:3">
      <c r="A985" s="22">
        <v>2140127</v>
      </c>
      <c r="B985" s="22" t="s">
        <v>808</v>
      </c>
      <c r="C985" s="75"/>
    </row>
    <row r="986" s="46" customFormat="1" ht="17.25" customHeight="1" spans="1:3">
      <c r="A986" s="22">
        <v>2140128</v>
      </c>
      <c r="B986" s="22" t="s">
        <v>809</v>
      </c>
      <c r="C986" s="75"/>
    </row>
    <row r="987" s="46" customFormat="1" ht="17.25" customHeight="1" spans="1:3">
      <c r="A987" s="22">
        <v>2140129</v>
      </c>
      <c r="B987" s="22" t="s">
        <v>810</v>
      </c>
      <c r="C987" s="75"/>
    </row>
    <row r="988" s="46" customFormat="1" ht="17.25" customHeight="1" spans="1:3">
      <c r="A988" s="22">
        <v>2140130</v>
      </c>
      <c r="B988" s="22" t="s">
        <v>811</v>
      </c>
      <c r="C988" s="75"/>
    </row>
    <row r="989" s="46" customFormat="1" ht="17.25" customHeight="1" spans="1:3">
      <c r="A989" s="22">
        <v>2140131</v>
      </c>
      <c r="B989" s="22" t="s">
        <v>812</v>
      </c>
      <c r="C989" s="75"/>
    </row>
    <row r="990" s="46" customFormat="1" ht="17.25" customHeight="1" spans="1:3">
      <c r="A990" s="22">
        <v>2140133</v>
      </c>
      <c r="B990" s="22" t="s">
        <v>813</v>
      </c>
      <c r="C990" s="75"/>
    </row>
    <row r="991" s="46" customFormat="1" ht="17.25" customHeight="1" spans="1:3">
      <c r="A991" s="22">
        <v>2140136</v>
      </c>
      <c r="B991" s="22" t="s">
        <v>814</v>
      </c>
      <c r="C991" s="75"/>
    </row>
    <row r="992" s="46" customFormat="1" ht="17.25" customHeight="1" spans="1:3">
      <c r="A992" s="22">
        <v>2140138</v>
      </c>
      <c r="B992" s="22" t="s">
        <v>815</v>
      </c>
      <c r="C992" s="75"/>
    </row>
    <row r="993" s="46" customFormat="1" ht="17.25" customHeight="1" spans="1:3">
      <c r="A993" s="22">
        <v>2140199</v>
      </c>
      <c r="B993" s="22" t="s">
        <v>816</v>
      </c>
      <c r="C993" s="75"/>
    </row>
    <row r="994" s="46" customFormat="1" ht="17.25" customHeight="1" spans="1:3">
      <c r="A994" s="22">
        <v>21402</v>
      </c>
      <c r="B994" s="61" t="s">
        <v>817</v>
      </c>
      <c r="C994" s="75">
        <v>0</v>
      </c>
    </row>
    <row r="995" s="46" customFormat="1" ht="17.25" customHeight="1" spans="1:3">
      <c r="A995" s="22">
        <v>2140201</v>
      </c>
      <c r="B995" s="22" t="s">
        <v>75</v>
      </c>
      <c r="C995" s="75"/>
    </row>
    <row r="996" s="46" customFormat="1" ht="17.25" customHeight="1" spans="1:3">
      <c r="A996" s="22">
        <v>2140202</v>
      </c>
      <c r="B996" s="22" t="s">
        <v>76</v>
      </c>
      <c r="C996" s="75"/>
    </row>
    <row r="997" s="46" customFormat="1" ht="17.25" customHeight="1" spans="1:3">
      <c r="A997" s="22">
        <v>2140203</v>
      </c>
      <c r="B997" s="22" t="s">
        <v>77</v>
      </c>
      <c r="C997" s="75"/>
    </row>
    <row r="998" s="46" customFormat="1" ht="17.25" customHeight="1" spans="1:3">
      <c r="A998" s="22">
        <v>2140204</v>
      </c>
      <c r="B998" s="22" t="s">
        <v>818</v>
      </c>
      <c r="C998" s="75"/>
    </row>
    <row r="999" s="46" customFormat="1" ht="17.25" customHeight="1" spans="1:3">
      <c r="A999" s="22">
        <v>2140205</v>
      </c>
      <c r="B999" s="22" t="s">
        <v>819</v>
      </c>
      <c r="C999" s="75"/>
    </row>
    <row r="1000" s="46" customFormat="1" ht="17.25" customHeight="1" spans="1:3">
      <c r="A1000" s="22">
        <v>2140206</v>
      </c>
      <c r="B1000" s="22" t="s">
        <v>820</v>
      </c>
      <c r="C1000" s="75"/>
    </row>
    <row r="1001" s="46" customFormat="1" ht="17.25" customHeight="1" spans="1:3">
      <c r="A1001" s="22">
        <v>2140207</v>
      </c>
      <c r="B1001" s="22" t="s">
        <v>821</v>
      </c>
      <c r="C1001" s="75"/>
    </row>
    <row r="1002" s="46" customFormat="1" ht="17.25" customHeight="1" spans="1:3">
      <c r="A1002" s="22">
        <v>2140208</v>
      </c>
      <c r="B1002" s="22" t="s">
        <v>822</v>
      </c>
      <c r="C1002" s="75"/>
    </row>
    <row r="1003" s="46" customFormat="1" ht="17.25" customHeight="1" spans="1:3">
      <c r="A1003" s="22">
        <v>2140299</v>
      </c>
      <c r="B1003" s="22" t="s">
        <v>823</v>
      </c>
      <c r="C1003" s="75"/>
    </row>
    <row r="1004" s="46" customFormat="1" ht="17.25" customHeight="1" spans="1:3">
      <c r="A1004" s="22">
        <v>21403</v>
      </c>
      <c r="B1004" s="61" t="s">
        <v>824</v>
      </c>
      <c r="C1004" s="75">
        <v>0</v>
      </c>
    </row>
    <row r="1005" s="46" customFormat="1" ht="17.25" customHeight="1" spans="1:3">
      <c r="A1005" s="22">
        <v>2140301</v>
      </c>
      <c r="B1005" s="22" t="s">
        <v>75</v>
      </c>
      <c r="C1005" s="75"/>
    </row>
    <row r="1006" s="46" customFormat="1" ht="17.25" customHeight="1" spans="1:3">
      <c r="A1006" s="22">
        <v>2140302</v>
      </c>
      <c r="B1006" s="22" t="s">
        <v>76</v>
      </c>
      <c r="C1006" s="75"/>
    </row>
    <row r="1007" s="46" customFormat="1" ht="17.25" customHeight="1" spans="1:3">
      <c r="A1007" s="22">
        <v>2140303</v>
      </c>
      <c r="B1007" s="22" t="s">
        <v>77</v>
      </c>
      <c r="C1007" s="75"/>
    </row>
    <row r="1008" s="46" customFormat="1" ht="17.25" customHeight="1" spans="1:3">
      <c r="A1008" s="22">
        <v>2140304</v>
      </c>
      <c r="B1008" s="22" t="s">
        <v>825</v>
      </c>
      <c r="C1008" s="75"/>
    </row>
    <row r="1009" s="46" customFormat="1" ht="17.25" customHeight="1" spans="1:3">
      <c r="A1009" s="22">
        <v>2140305</v>
      </c>
      <c r="B1009" s="22" t="s">
        <v>826</v>
      </c>
      <c r="C1009" s="75"/>
    </row>
    <row r="1010" s="46" customFormat="1" ht="17.25" customHeight="1" spans="1:3">
      <c r="A1010" s="22">
        <v>2140306</v>
      </c>
      <c r="B1010" s="22" t="s">
        <v>827</v>
      </c>
      <c r="C1010" s="75"/>
    </row>
    <row r="1011" s="46" customFormat="1" ht="17.25" customHeight="1" spans="1:3">
      <c r="A1011" s="22">
        <v>2140307</v>
      </c>
      <c r="B1011" s="22" t="s">
        <v>828</v>
      </c>
      <c r="C1011" s="75"/>
    </row>
    <row r="1012" s="46" customFormat="1" ht="17.25" customHeight="1" spans="1:3">
      <c r="A1012" s="22">
        <v>2140308</v>
      </c>
      <c r="B1012" s="22" t="s">
        <v>829</v>
      </c>
      <c r="C1012" s="75"/>
    </row>
    <row r="1013" s="46" customFormat="1" ht="17.25" customHeight="1" spans="1:3">
      <c r="A1013" s="22">
        <v>2140399</v>
      </c>
      <c r="B1013" s="22" t="s">
        <v>830</v>
      </c>
      <c r="C1013" s="75"/>
    </row>
    <row r="1014" s="46" customFormat="1" ht="17.25" customHeight="1" spans="1:3">
      <c r="A1014" s="22">
        <v>21405</v>
      </c>
      <c r="B1014" s="61" t="s">
        <v>831</v>
      </c>
      <c r="C1014" s="75">
        <v>0</v>
      </c>
    </row>
    <row r="1015" s="46" customFormat="1" ht="17.25" customHeight="1" spans="1:3">
      <c r="A1015" s="22">
        <v>2140501</v>
      </c>
      <c r="B1015" s="22" t="s">
        <v>75</v>
      </c>
      <c r="C1015" s="75"/>
    </row>
    <row r="1016" s="46" customFormat="1" ht="17.25" customHeight="1" spans="1:3">
      <c r="A1016" s="22">
        <v>2140502</v>
      </c>
      <c r="B1016" s="22" t="s">
        <v>76</v>
      </c>
      <c r="C1016" s="75"/>
    </row>
    <row r="1017" s="46" customFormat="1" ht="17.25" customHeight="1" spans="1:3">
      <c r="A1017" s="22">
        <v>2140503</v>
      </c>
      <c r="B1017" s="22" t="s">
        <v>77</v>
      </c>
      <c r="C1017" s="75"/>
    </row>
    <row r="1018" s="46" customFormat="1" ht="17.25" customHeight="1" spans="1:3">
      <c r="A1018" s="22">
        <v>2140504</v>
      </c>
      <c r="B1018" s="22" t="s">
        <v>822</v>
      </c>
      <c r="C1018" s="75"/>
    </row>
    <row r="1019" s="46" customFormat="1" ht="17.25" customHeight="1" spans="1:3">
      <c r="A1019" s="22">
        <v>2140505</v>
      </c>
      <c r="B1019" s="22" t="s">
        <v>832</v>
      </c>
      <c r="C1019" s="75"/>
    </row>
    <row r="1020" s="46" customFormat="1" ht="17.25" customHeight="1" spans="1:3">
      <c r="A1020" s="22">
        <v>2140599</v>
      </c>
      <c r="B1020" s="22" t="s">
        <v>833</v>
      </c>
      <c r="C1020" s="75"/>
    </row>
    <row r="1021" s="46" customFormat="1" ht="17.25" customHeight="1" spans="1:3">
      <c r="A1021" s="22">
        <v>21499</v>
      </c>
      <c r="B1021" s="61" t="s">
        <v>834</v>
      </c>
      <c r="C1021" s="75">
        <v>0</v>
      </c>
    </row>
    <row r="1022" s="46" customFormat="1" ht="17.25" customHeight="1" spans="1:3">
      <c r="A1022" s="22">
        <v>2149901</v>
      </c>
      <c r="B1022" s="22" t="s">
        <v>835</v>
      </c>
      <c r="C1022" s="75"/>
    </row>
    <row r="1023" s="46" customFormat="1" ht="17.25" customHeight="1" spans="1:3">
      <c r="A1023" s="22">
        <v>2149999</v>
      </c>
      <c r="B1023" s="22" t="s">
        <v>836</v>
      </c>
      <c r="C1023" s="75"/>
    </row>
    <row r="1024" s="46" customFormat="1" ht="17.25" customHeight="1" spans="1:3">
      <c r="A1024" s="22">
        <v>215</v>
      </c>
      <c r="B1024" s="61" t="s">
        <v>837</v>
      </c>
      <c r="C1024" s="75">
        <v>18696</v>
      </c>
    </row>
    <row r="1025" s="46" customFormat="1" ht="17.25" customHeight="1" spans="1:3">
      <c r="A1025" s="22">
        <v>21501</v>
      </c>
      <c r="B1025" s="61" t="s">
        <v>838</v>
      </c>
      <c r="C1025" s="75">
        <v>0</v>
      </c>
    </row>
    <row r="1026" s="46" customFormat="1" ht="17.25" customHeight="1" spans="1:3">
      <c r="A1026" s="22">
        <v>2150101</v>
      </c>
      <c r="B1026" s="22" t="s">
        <v>75</v>
      </c>
      <c r="C1026" s="75"/>
    </row>
    <row r="1027" s="46" customFormat="1" ht="17.25" customHeight="1" spans="1:3">
      <c r="A1027" s="22">
        <v>2150102</v>
      </c>
      <c r="B1027" s="22" t="s">
        <v>76</v>
      </c>
      <c r="C1027" s="75"/>
    </row>
    <row r="1028" s="46" customFormat="1" ht="17.25" customHeight="1" spans="1:3">
      <c r="A1028" s="22">
        <v>2150103</v>
      </c>
      <c r="B1028" s="22" t="s">
        <v>77</v>
      </c>
      <c r="C1028" s="75"/>
    </row>
    <row r="1029" s="46" customFormat="1" ht="17.25" customHeight="1" spans="1:3">
      <c r="A1029" s="22">
        <v>2150104</v>
      </c>
      <c r="B1029" s="22" t="s">
        <v>839</v>
      </c>
      <c r="C1029" s="75"/>
    </row>
    <row r="1030" s="46" customFormat="1" ht="17.25" customHeight="1" spans="1:3">
      <c r="A1030" s="22">
        <v>2150105</v>
      </c>
      <c r="B1030" s="22" t="s">
        <v>840</v>
      </c>
      <c r="C1030" s="75"/>
    </row>
    <row r="1031" s="46" customFormat="1" ht="17.25" customHeight="1" spans="1:3">
      <c r="A1031" s="22">
        <v>2150106</v>
      </c>
      <c r="B1031" s="22" t="s">
        <v>841</v>
      </c>
      <c r="C1031" s="75"/>
    </row>
    <row r="1032" s="46" customFormat="1" ht="17.25" customHeight="1" spans="1:3">
      <c r="A1032" s="22">
        <v>2150107</v>
      </c>
      <c r="B1032" s="22" t="s">
        <v>842</v>
      </c>
      <c r="C1032" s="75"/>
    </row>
    <row r="1033" s="46" customFormat="1" ht="17.25" customHeight="1" spans="1:3">
      <c r="A1033" s="22">
        <v>2150108</v>
      </c>
      <c r="B1033" s="22" t="s">
        <v>843</v>
      </c>
      <c r="C1033" s="75"/>
    </row>
    <row r="1034" s="46" customFormat="1" ht="17.25" customHeight="1" spans="1:3">
      <c r="A1034" s="22">
        <v>2150199</v>
      </c>
      <c r="B1034" s="22" t="s">
        <v>844</v>
      </c>
      <c r="C1034" s="75"/>
    </row>
    <row r="1035" s="46" customFormat="1" ht="17.25" customHeight="1" spans="1:3">
      <c r="A1035" s="22">
        <v>21502</v>
      </c>
      <c r="B1035" s="61" t="s">
        <v>845</v>
      </c>
      <c r="C1035" s="75">
        <v>0</v>
      </c>
    </row>
    <row r="1036" s="46" customFormat="1" ht="17.25" customHeight="1" spans="1:3">
      <c r="A1036" s="22">
        <v>2150201</v>
      </c>
      <c r="B1036" s="22" t="s">
        <v>75</v>
      </c>
      <c r="C1036" s="75"/>
    </row>
    <row r="1037" s="46" customFormat="1" ht="17.25" customHeight="1" spans="1:3">
      <c r="A1037" s="22">
        <v>2150202</v>
      </c>
      <c r="B1037" s="22" t="s">
        <v>76</v>
      </c>
      <c r="C1037" s="75"/>
    </row>
    <row r="1038" s="46" customFormat="1" ht="17.25" customHeight="1" spans="1:3">
      <c r="A1038" s="22">
        <v>2150203</v>
      </c>
      <c r="B1038" s="22" t="s">
        <v>77</v>
      </c>
      <c r="C1038" s="75"/>
    </row>
    <row r="1039" s="46" customFormat="1" ht="17.25" customHeight="1" spans="1:3">
      <c r="A1039" s="22">
        <v>2150204</v>
      </c>
      <c r="B1039" s="22" t="s">
        <v>846</v>
      </c>
      <c r="C1039" s="75"/>
    </row>
    <row r="1040" s="46" customFormat="1" ht="17.25" customHeight="1" spans="1:3">
      <c r="A1040" s="22">
        <v>2150205</v>
      </c>
      <c r="B1040" s="22" t="s">
        <v>847</v>
      </c>
      <c r="C1040" s="75"/>
    </row>
    <row r="1041" s="46" customFormat="1" ht="17.25" customHeight="1" spans="1:3">
      <c r="A1041" s="22">
        <v>2150206</v>
      </c>
      <c r="B1041" s="22" t="s">
        <v>848</v>
      </c>
      <c r="C1041" s="75"/>
    </row>
    <row r="1042" s="46" customFormat="1" ht="17.25" customHeight="1" spans="1:3">
      <c r="A1042" s="22">
        <v>2150207</v>
      </c>
      <c r="B1042" s="22" t="s">
        <v>849</v>
      </c>
      <c r="C1042" s="75"/>
    </row>
    <row r="1043" s="46" customFormat="1" ht="17.25" customHeight="1" spans="1:3">
      <c r="A1043" s="22">
        <v>2150208</v>
      </c>
      <c r="B1043" s="22" t="s">
        <v>850</v>
      </c>
      <c r="C1043" s="75"/>
    </row>
    <row r="1044" s="46" customFormat="1" ht="17.25" customHeight="1" spans="1:3">
      <c r="A1044" s="22">
        <v>2150209</v>
      </c>
      <c r="B1044" s="22" t="s">
        <v>851</v>
      </c>
      <c r="C1044" s="75"/>
    </row>
    <row r="1045" s="46" customFormat="1" ht="17.25" customHeight="1" spans="1:3">
      <c r="A1045" s="22">
        <v>2150210</v>
      </c>
      <c r="B1045" s="22" t="s">
        <v>852</v>
      </c>
      <c r="C1045" s="75"/>
    </row>
    <row r="1046" s="46" customFormat="1" ht="17.25" customHeight="1" spans="1:3">
      <c r="A1046" s="22">
        <v>2150212</v>
      </c>
      <c r="B1046" s="22" t="s">
        <v>853</v>
      </c>
      <c r="C1046" s="75"/>
    </row>
    <row r="1047" s="46" customFormat="1" ht="17.25" customHeight="1" spans="1:3">
      <c r="A1047" s="22">
        <v>2150213</v>
      </c>
      <c r="B1047" s="22" t="s">
        <v>854</v>
      </c>
      <c r="C1047" s="75"/>
    </row>
    <row r="1048" s="46" customFormat="1" ht="17.25" customHeight="1" spans="1:3">
      <c r="A1048" s="22">
        <v>2150214</v>
      </c>
      <c r="B1048" s="22" t="s">
        <v>855</v>
      </c>
      <c r="C1048" s="75"/>
    </row>
    <row r="1049" s="46" customFormat="1" ht="17.25" customHeight="1" spans="1:3">
      <c r="A1049" s="22">
        <v>2150215</v>
      </c>
      <c r="B1049" s="22" t="s">
        <v>856</v>
      </c>
      <c r="C1049" s="75"/>
    </row>
    <row r="1050" s="46" customFormat="1" ht="17.25" customHeight="1" spans="1:3">
      <c r="A1050" s="22">
        <v>2150299</v>
      </c>
      <c r="B1050" s="22" t="s">
        <v>857</v>
      </c>
      <c r="C1050" s="75"/>
    </row>
    <row r="1051" s="46" customFormat="1" ht="17.25" customHeight="1" spans="1:3">
      <c r="A1051" s="22">
        <v>21503</v>
      </c>
      <c r="B1051" s="61" t="s">
        <v>858</v>
      </c>
      <c r="C1051" s="75">
        <v>0</v>
      </c>
    </row>
    <row r="1052" s="46" customFormat="1" ht="17.25" customHeight="1" spans="1:3">
      <c r="A1052" s="22">
        <v>2150301</v>
      </c>
      <c r="B1052" s="22" t="s">
        <v>75</v>
      </c>
      <c r="C1052" s="75"/>
    </row>
    <row r="1053" s="46" customFormat="1" ht="17.25" customHeight="1" spans="1:3">
      <c r="A1053" s="22">
        <v>2150302</v>
      </c>
      <c r="B1053" s="22" t="s">
        <v>76</v>
      </c>
      <c r="C1053" s="75"/>
    </row>
    <row r="1054" s="46" customFormat="1" ht="17.25" customHeight="1" spans="1:3">
      <c r="A1054" s="22">
        <v>2150303</v>
      </c>
      <c r="B1054" s="22" t="s">
        <v>77</v>
      </c>
      <c r="C1054" s="75"/>
    </row>
    <row r="1055" s="46" customFormat="1" ht="17.25" customHeight="1" spans="1:3">
      <c r="A1055" s="22">
        <v>2150399</v>
      </c>
      <c r="B1055" s="22" t="s">
        <v>859</v>
      </c>
      <c r="C1055" s="75"/>
    </row>
    <row r="1056" s="46" customFormat="1" ht="17.25" customHeight="1" spans="1:3">
      <c r="A1056" s="22">
        <v>21505</v>
      </c>
      <c r="B1056" s="61" t="s">
        <v>860</v>
      </c>
      <c r="C1056" s="75">
        <v>3838</v>
      </c>
    </row>
    <row r="1057" s="46" customFormat="1" ht="17.25" customHeight="1" spans="1:3">
      <c r="A1057" s="22">
        <v>2150501</v>
      </c>
      <c r="B1057" s="22" t="s">
        <v>75</v>
      </c>
      <c r="C1057" s="75"/>
    </row>
    <row r="1058" s="46" customFormat="1" ht="17.25" customHeight="1" spans="1:3">
      <c r="A1058" s="22">
        <v>2150502</v>
      </c>
      <c r="B1058" s="22" t="s">
        <v>76</v>
      </c>
      <c r="C1058" s="75"/>
    </row>
    <row r="1059" s="46" customFormat="1" ht="17.25" customHeight="1" spans="1:3">
      <c r="A1059" s="22">
        <v>2150503</v>
      </c>
      <c r="B1059" s="22" t="s">
        <v>77</v>
      </c>
      <c r="C1059" s="75"/>
    </row>
    <row r="1060" s="46" customFormat="1" ht="17.25" customHeight="1" spans="1:3">
      <c r="A1060" s="22">
        <v>2150505</v>
      </c>
      <c r="B1060" s="22" t="s">
        <v>861</v>
      </c>
      <c r="C1060" s="75"/>
    </row>
    <row r="1061" s="46" customFormat="1" ht="17.25" customHeight="1" spans="1:3">
      <c r="A1061" s="22">
        <v>2150507</v>
      </c>
      <c r="B1061" s="22" t="s">
        <v>862</v>
      </c>
      <c r="C1061" s="75">
        <v>82</v>
      </c>
    </row>
    <row r="1062" s="46" customFormat="1" ht="17.25" customHeight="1" spans="1:3">
      <c r="A1062" s="22">
        <v>2150508</v>
      </c>
      <c r="B1062" s="22" t="s">
        <v>863</v>
      </c>
      <c r="C1062" s="75"/>
    </row>
    <row r="1063" s="46" customFormat="1" ht="17.25" customHeight="1" spans="1:3">
      <c r="A1063" s="22">
        <v>2150516</v>
      </c>
      <c r="B1063" s="22" t="s">
        <v>864</v>
      </c>
      <c r="C1063" s="75"/>
    </row>
    <row r="1064" s="46" customFormat="1" ht="17.25" customHeight="1" spans="1:3">
      <c r="A1064" s="22">
        <v>2150517</v>
      </c>
      <c r="B1064" s="22" t="s">
        <v>865</v>
      </c>
      <c r="C1064" s="75"/>
    </row>
    <row r="1065" s="46" customFormat="1" ht="17.25" customHeight="1" spans="1:3">
      <c r="A1065" s="22">
        <v>2150550</v>
      </c>
      <c r="B1065" s="22" t="s">
        <v>84</v>
      </c>
      <c r="C1065" s="75"/>
    </row>
    <row r="1066" s="46" customFormat="1" ht="17.25" customHeight="1" spans="1:3">
      <c r="A1066" s="22">
        <v>2150599</v>
      </c>
      <c r="B1066" s="22" t="s">
        <v>866</v>
      </c>
      <c r="C1066" s="75">
        <v>3756</v>
      </c>
    </row>
    <row r="1067" s="46" customFormat="1" ht="17.25" customHeight="1" spans="1:3">
      <c r="A1067" s="22">
        <v>21507</v>
      </c>
      <c r="B1067" s="61" t="s">
        <v>867</v>
      </c>
      <c r="C1067" s="75">
        <v>0</v>
      </c>
    </row>
    <row r="1068" s="46" customFormat="1" ht="17.25" customHeight="1" spans="1:3">
      <c r="A1068" s="22">
        <v>2150701</v>
      </c>
      <c r="B1068" s="22" t="s">
        <v>75</v>
      </c>
      <c r="C1068" s="75"/>
    </row>
    <row r="1069" s="46" customFormat="1" ht="17.25" customHeight="1" spans="1:3">
      <c r="A1069" s="22">
        <v>2150702</v>
      </c>
      <c r="B1069" s="22" t="s">
        <v>76</v>
      </c>
      <c r="C1069" s="75"/>
    </row>
    <row r="1070" s="46" customFormat="1" ht="17.25" customHeight="1" spans="1:3">
      <c r="A1070" s="22">
        <v>2150703</v>
      </c>
      <c r="B1070" s="22" t="s">
        <v>77</v>
      </c>
      <c r="C1070" s="75"/>
    </row>
    <row r="1071" s="46" customFormat="1" ht="17.25" customHeight="1" spans="1:3">
      <c r="A1071" s="22">
        <v>2150704</v>
      </c>
      <c r="B1071" s="22" t="s">
        <v>868</v>
      </c>
      <c r="C1071" s="75"/>
    </row>
    <row r="1072" s="46" customFormat="1" ht="17.25" customHeight="1" spans="1:3">
      <c r="A1072" s="22">
        <v>2150705</v>
      </c>
      <c r="B1072" s="22" t="s">
        <v>869</v>
      </c>
      <c r="C1072" s="75"/>
    </row>
    <row r="1073" s="46" customFormat="1" ht="17.25" customHeight="1" spans="1:3">
      <c r="A1073" s="22">
        <v>2150799</v>
      </c>
      <c r="B1073" s="22" t="s">
        <v>870</v>
      </c>
      <c r="C1073" s="75"/>
    </row>
    <row r="1074" s="46" customFormat="1" ht="17.25" customHeight="1" spans="1:3">
      <c r="A1074" s="22">
        <v>21508</v>
      </c>
      <c r="B1074" s="61" t="s">
        <v>871</v>
      </c>
      <c r="C1074" s="75">
        <v>13396</v>
      </c>
    </row>
    <row r="1075" s="46" customFormat="1" ht="17.25" customHeight="1" spans="1:3">
      <c r="A1075" s="22">
        <v>2150801</v>
      </c>
      <c r="B1075" s="22" t="s">
        <v>75</v>
      </c>
      <c r="C1075" s="75"/>
    </row>
    <row r="1076" s="46" customFormat="1" ht="17.25" customHeight="1" spans="1:3">
      <c r="A1076" s="22">
        <v>2150802</v>
      </c>
      <c r="B1076" s="22" t="s">
        <v>76</v>
      </c>
      <c r="C1076" s="75"/>
    </row>
    <row r="1077" s="46" customFormat="1" ht="17.25" customHeight="1" spans="1:3">
      <c r="A1077" s="22">
        <v>2150803</v>
      </c>
      <c r="B1077" s="22" t="s">
        <v>77</v>
      </c>
      <c r="C1077" s="75"/>
    </row>
    <row r="1078" s="46" customFormat="1" ht="17.25" customHeight="1" spans="1:3">
      <c r="A1078" s="22">
        <v>2150804</v>
      </c>
      <c r="B1078" s="22" t="s">
        <v>872</v>
      </c>
      <c r="C1078" s="75"/>
    </row>
    <row r="1079" s="46" customFormat="1" ht="17.25" customHeight="1" spans="1:3">
      <c r="A1079" s="22">
        <v>2150805</v>
      </c>
      <c r="B1079" s="22" t="s">
        <v>873</v>
      </c>
      <c r="C1079" s="75">
        <v>709</v>
      </c>
    </row>
    <row r="1080" s="46" customFormat="1" ht="17.25" customHeight="1" spans="1:3">
      <c r="A1080" s="22">
        <v>2150806</v>
      </c>
      <c r="B1080" s="22" t="s">
        <v>874</v>
      </c>
      <c r="C1080" s="75"/>
    </row>
    <row r="1081" s="46" customFormat="1" ht="17.25" customHeight="1" spans="1:3">
      <c r="A1081" s="22">
        <v>2150899</v>
      </c>
      <c r="B1081" s="22" t="s">
        <v>875</v>
      </c>
      <c r="C1081" s="75">
        <v>12687</v>
      </c>
    </row>
    <row r="1082" s="46" customFormat="1" ht="17.25" customHeight="1" spans="1:3">
      <c r="A1082" s="22">
        <v>21599</v>
      </c>
      <c r="B1082" s="61" t="s">
        <v>876</v>
      </c>
      <c r="C1082" s="75">
        <v>1462</v>
      </c>
    </row>
    <row r="1083" s="46" customFormat="1" ht="17.25" customHeight="1" spans="1:3">
      <c r="A1083" s="22">
        <v>2159901</v>
      </c>
      <c r="B1083" s="22" t="s">
        <v>877</v>
      </c>
      <c r="C1083" s="75"/>
    </row>
    <row r="1084" s="46" customFormat="1" ht="17.25" customHeight="1" spans="1:3">
      <c r="A1084" s="22">
        <v>2159904</v>
      </c>
      <c r="B1084" s="22" t="s">
        <v>878</v>
      </c>
      <c r="C1084" s="75"/>
    </row>
    <row r="1085" s="46" customFormat="1" ht="17.25" customHeight="1" spans="1:3">
      <c r="A1085" s="22">
        <v>2159905</v>
      </c>
      <c r="B1085" s="22" t="s">
        <v>879</v>
      </c>
      <c r="C1085" s="75"/>
    </row>
    <row r="1086" s="46" customFormat="1" ht="17.25" customHeight="1" spans="1:3">
      <c r="A1086" s="22">
        <v>2159906</v>
      </c>
      <c r="B1086" s="22" t="s">
        <v>880</v>
      </c>
      <c r="C1086" s="75"/>
    </row>
    <row r="1087" s="46" customFormat="1" ht="17.25" customHeight="1" spans="1:3">
      <c r="A1087" s="22">
        <v>2159999</v>
      </c>
      <c r="B1087" s="22" t="s">
        <v>881</v>
      </c>
      <c r="C1087" s="75">
        <v>1462</v>
      </c>
    </row>
    <row r="1088" s="46" customFormat="1" ht="17.25" customHeight="1" spans="1:3">
      <c r="A1088" s="22">
        <v>216</v>
      </c>
      <c r="B1088" s="61" t="s">
        <v>882</v>
      </c>
      <c r="C1088" s="75">
        <v>3093</v>
      </c>
    </row>
    <row r="1089" s="46" customFormat="1" ht="17.25" customHeight="1" spans="1:3">
      <c r="A1089" s="22">
        <v>21602</v>
      </c>
      <c r="B1089" s="61" t="s">
        <v>883</v>
      </c>
      <c r="C1089" s="75">
        <v>97</v>
      </c>
    </row>
    <row r="1090" s="46" customFormat="1" ht="17.25" customHeight="1" spans="1:3">
      <c r="A1090" s="22">
        <v>2160201</v>
      </c>
      <c r="B1090" s="22" t="s">
        <v>75</v>
      </c>
      <c r="C1090" s="75"/>
    </row>
    <row r="1091" s="46" customFormat="1" ht="17.25" customHeight="1" spans="1:3">
      <c r="A1091" s="22">
        <v>2160202</v>
      </c>
      <c r="B1091" s="22" t="s">
        <v>76</v>
      </c>
      <c r="C1091" s="75"/>
    </row>
    <row r="1092" s="46" customFormat="1" ht="17.25" customHeight="1" spans="1:3">
      <c r="A1092" s="22">
        <v>2160203</v>
      </c>
      <c r="B1092" s="22" t="s">
        <v>77</v>
      </c>
      <c r="C1092" s="75"/>
    </row>
    <row r="1093" s="46" customFormat="1" ht="17.25" customHeight="1" spans="1:3">
      <c r="A1093" s="22">
        <v>2160216</v>
      </c>
      <c r="B1093" s="22" t="s">
        <v>884</v>
      </c>
      <c r="C1093" s="75"/>
    </row>
    <row r="1094" s="46" customFormat="1" ht="17.25" customHeight="1" spans="1:3">
      <c r="A1094" s="22">
        <v>2160217</v>
      </c>
      <c r="B1094" s="22" t="s">
        <v>885</v>
      </c>
      <c r="C1094" s="75"/>
    </row>
    <row r="1095" s="46" customFormat="1" ht="17.25" customHeight="1" spans="1:3">
      <c r="A1095" s="22">
        <v>2160218</v>
      </c>
      <c r="B1095" s="22" t="s">
        <v>886</v>
      </c>
      <c r="C1095" s="75"/>
    </row>
    <row r="1096" s="46" customFormat="1" ht="17.25" customHeight="1" spans="1:3">
      <c r="A1096" s="22">
        <v>2160219</v>
      </c>
      <c r="B1096" s="22" t="s">
        <v>887</v>
      </c>
      <c r="C1096" s="75"/>
    </row>
    <row r="1097" s="46" customFormat="1" ht="17.25" customHeight="1" spans="1:3">
      <c r="A1097" s="22">
        <v>2160250</v>
      </c>
      <c r="B1097" s="22" t="s">
        <v>84</v>
      </c>
      <c r="C1097" s="75"/>
    </row>
    <row r="1098" s="46" customFormat="1" ht="17.25" customHeight="1" spans="1:3">
      <c r="A1098" s="22">
        <v>2160299</v>
      </c>
      <c r="B1098" s="22" t="s">
        <v>888</v>
      </c>
      <c r="C1098" s="75">
        <v>97</v>
      </c>
    </row>
    <row r="1099" s="46" customFormat="1" ht="17.25" customHeight="1" spans="1:3">
      <c r="A1099" s="22">
        <v>21606</v>
      </c>
      <c r="B1099" s="61" t="s">
        <v>889</v>
      </c>
      <c r="C1099" s="75">
        <v>2725</v>
      </c>
    </row>
    <row r="1100" s="46" customFormat="1" ht="17.25" customHeight="1" spans="1:3">
      <c r="A1100" s="22">
        <v>2160601</v>
      </c>
      <c r="B1100" s="22" t="s">
        <v>75</v>
      </c>
      <c r="C1100" s="75"/>
    </row>
    <row r="1101" s="46" customFormat="1" ht="17.25" customHeight="1" spans="1:3">
      <c r="A1101" s="22">
        <v>2160602</v>
      </c>
      <c r="B1101" s="22" t="s">
        <v>76</v>
      </c>
      <c r="C1101" s="75"/>
    </row>
    <row r="1102" s="46" customFormat="1" ht="17.25" customHeight="1" spans="1:3">
      <c r="A1102" s="22">
        <v>2160603</v>
      </c>
      <c r="B1102" s="22" t="s">
        <v>77</v>
      </c>
      <c r="C1102" s="75"/>
    </row>
    <row r="1103" s="46" customFormat="1" ht="17.25" customHeight="1" spans="1:3">
      <c r="A1103" s="22">
        <v>2160607</v>
      </c>
      <c r="B1103" s="22" t="s">
        <v>890</v>
      </c>
      <c r="C1103" s="75"/>
    </row>
    <row r="1104" s="46" customFormat="1" ht="17.25" customHeight="1" spans="1:3">
      <c r="A1104" s="22">
        <v>2160699</v>
      </c>
      <c r="B1104" s="22" t="s">
        <v>891</v>
      </c>
      <c r="C1104" s="75">
        <v>2725</v>
      </c>
    </row>
    <row r="1105" s="46" customFormat="1" ht="17.25" customHeight="1" spans="1:3">
      <c r="A1105" s="22">
        <v>21699</v>
      </c>
      <c r="B1105" s="61" t="s">
        <v>892</v>
      </c>
      <c r="C1105" s="75">
        <v>271</v>
      </c>
    </row>
    <row r="1106" s="46" customFormat="1" ht="17.25" customHeight="1" spans="1:3">
      <c r="A1106" s="22">
        <v>2169901</v>
      </c>
      <c r="B1106" s="22" t="s">
        <v>893</v>
      </c>
      <c r="C1106" s="75"/>
    </row>
    <row r="1107" s="46" customFormat="1" ht="17.25" customHeight="1" spans="1:3">
      <c r="A1107" s="22">
        <v>2169999</v>
      </c>
      <c r="B1107" s="22" t="s">
        <v>894</v>
      </c>
      <c r="C1107" s="75">
        <v>271</v>
      </c>
    </row>
    <row r="1108" s="46" customFormat="1" ht="17.25" customHeight="1" spans="1:3">
      <c r="A1108" s="22">
        <v>217</v>
      </c>
      <c r="B1108" s="61" t="s">
        <v>895</v>
      </c>
      <c r="C1108" s="75">
        <v>269</v>
      </c>
    </row>
    <row r="1109" s="46" customFormat="1" ht="17.25" customHeight="1" spans="1:3">
      <c r="A1109" s="22">
        <v>21701</v>
      </c>
      <c r="B1109" s="61" t="s">
        <v>896</v>
      </c>
      <c r="C1109" s="75">
        <v>76</v>
      </c>
    </row>
    <row r="1110" s="46" customFormat="1" ht="17.25" customHeight="1" spans="1:3">
      <c r="A1110" s="22">
        <v>2170101</v>
      </c>
      <c r="B1110" s="22" t="s">
        <v>75</v>
      </c>
      <c r="C1110" s="75">
        <v>76</v>
      </c>
    </row>
    <row r="1111" s="46" customFormat="1" ht="17.25" customHeight="1" spans="1:3">
      <c r="A1111" s="22">
        <v>2170102</v>
      </c>
      <c r="B1111" s="22" t="s">
        <v>76</v>
      </c>
      <c r="C1111" s="75"/>
    </row>
    <row r="1112" s="46" customFormat="1" ht="17.25" customHeight="1" spans="1:3">
      <c r="A1112" s="22">
        <v>2170103</v>
      </c>
      <c r="B1112" s="22" t="s">
        <v>77</v>
      </c>
      <c r="C1112" s="75"/>
    </row>
    <row r="1113" s="46" customFormat="1" ht="17.25" customHeight="1" spans="1:3">
      <c r="A1113" s="22">
        <v>2170104</v>
      </c>
      <c r="B1113" s="22" t="s">
        <v>897</v>
      </c>
      <c r="C1113" s="75"/>
    </row>
    <row r="1114" s="46" customFormat="1" ht="17.25" customHeight="1" spans="1:3">
      <c r="A1114" s="22">
        <v>2170150</v>
      </c>
      <c r="B1114" s="22" t="s">
        <v>84</v>
      </c>
      <c r="C1114" s="75"/>
    </row>
    <row r="1115" s="46" customFormat="1" ht="17.25" customHeight="1" spans="1:3">
      <c r="A1115" s="22">
        <v>2170199</v>
      </c>
      <c r="B1115" s="22" t="s">
        <v>898</v>
      </c>
      <c r="C1115" s="75"/>
    </row>
    <row r="1116" s="46" customFormat="1" ht="17.25" customHeight="1" spans="1:3">
      <c r="A1116" s="22">
        <v>21702</v>
      </c>
      <c r="B1116" s="61" t="s">
        <v>899</v>
      </c>
      <c r="C1116" s="75">
        <v>80</v>
      </c>
    </row>
    <row r="1117" s="46" customFormat="1" ht="17.25" customHeight="1" spans="1:3">
      <c r="A1117" s="22">
        <v>2170201</v>
      </c>
      <c r="B1117" s="22" t="s">
        <v>900</v>
      </c>
      <c r="C1117" s="75"/>
    </row>
    <row r="1118" s="46" customFormat="1" ht="17.25" customHeight="1" spans="1:3">
      <c r="A1118" s="22">
        <v>2170202</v>
      </c>
      <c r="B1118" s="22" t="s">
        <v>901</v>
      </c>
      <c r="C1118" s="75"/>
    </row>
    <row r="1119" s="46" customFormat="1" ht="17.25" customHeight="1" spans="1:3">
      <c r="A1119" s="22">
        <v>2170203</v>
      </c>
      <c r="B1119" s="22" t="s">
        <v>902</v>
      </c>
      <c r="C1119" s="75"/>
    </row>
    <row r="1120" s="46" customFormat="1" ht="17.25" customHeight="1" spans="1:3">
      <c r="A1120" s="22">
        <v>2170204</v>
      </c>
      <c r="B1120" s="22" t="s">
        <v>903</v>
      </c>
      <c r="C1120" s="75"/>
    </row>
    <row r="1121" s="46" customFormat="1" ht="17.25" customHeight="1" spans="1:3">
      <c r="A1121" s="22">
        <v>2170205</v>
      </c>
      <c r="B1121" s="22" t="s">
        <v>904</v>
      </c>
      <c r="C1121" s="75"/>
    </row>
    <row r="1122" s="46" customFormat="1" ht="17.25" customHeight="1" spans="1:3">
      <c r="A1122" s="22">
        <v>2170206</v>
      </c>
      <c r="B1122" s="22" t="s">
        <v>905</v>
      </c>
      <c r="C1122" s="75"/>
    </row>
    <row r="1123" s="46" customFormat="1" ht="17.25" customHeight="1" spans="1:3">
      <c r="A1123" s="22">
        <v>2170207</v>
      </c>
      <c r="B1123" s="22" t="s">
        <v>906</v>
      </c>
      <c r="C1123" s="75"/>
    </row>
    <row r="1124" s="46" customFormat="1" ht="17.25" customHeight="1" spans="1:3">
      <c r="A1124" s="22">
        <v>2170208</v>
      </c>
      <c r="B1124" s="22" t="s">
        <v>907</v>
      </c>
      <c r="C1124" s="75"/>
    </row>
    <row r="1125" s="46" customFormat="1" ht="17.25" customHeight="1" spans="1:3">
      <c r="A1125" s="22">
        <v>2170299</v>
      </c>
      <c r="B1125" s="22" t="s">
        <v>908</v>
      </c>
      <c r="C1125" s="75">
        <v>80</v>
      </c>
    </row>
    <row r="1126" s="46" customFormat="1" ht="17.25" customHeight="1" spans="1:3">
      <c r="A1126" s="22">
        <v>21703</v>
      </c>
      <c r="B1126" s="61" t="s">
        <v>909</v>
      </c>
      <c r="C1126" s="75">
        <v>75</v>
      </c>
    </row>
    <row r="1127" s="46" customFormat="1" ht="17.25" customHeight="1" spans="1:3">
      <c r="A1127" s="22">
        <v>2170301</v>
      </c>
      <c r="B1127" s="22" t="s">
        <v>910</v>
      </c>
      <c r="C1127" s="75"/>
    </row>
    <row r="1128" s="46" customFormat="1" ht="17.25" customHeight="1" spans="1:3">
      <c r="A1128" s="22">
        <v>2170302</v>
      </c>
      <c r="B1128" s="22" t="s">
        <v>911</v>
      </c>
      <c r="C1128" s="75"/>
    </row>
    <row r="1129" s="46" customFormat="1" ht="17.25" customHeight="1" spans="1:3">
      <c r="A1129" s="22">
        <v>2170303</v>
      </c>
      <c r="B1129" s="22" t="s">
        <v>912</v>
      </c>
      <c r="C1129" s="75"/>
    </row>
    <row r="1130" s="46" customFormat="1" ht="17.25" customHeight="1" spans="1:3">
      <c r="A1130" s="22">
        <v>2170304</v>
      </c>
      <c r="B1130" s="22" t="s">
        <v>913</v>
      </c>
      <c r="C1130" s="75"/>
    </row>
    <row r="1131" s="46" customFormat="1" ht="17.25" customHeight="1" spans="1:3">
      <c r="A1131" s="22">
        <v>2170399</v>
      </c>
      <c r="B1131" s="22" t="s">
        <v>914</v>
      </c>
      <c r="C1131" s="75">
        <v>75</v>
      </c>
    </row>
    <row r="1132" s="46" customFormat="1" ht="17.25" customHeight="1" spans="1:3">
      <c r="A1132" s="22">
        <v>21704</v>
      </c>
      <c r="B1132" s="61" t="s">
        <v>915</v>
      </c>
      <c r="C1132" s="75">
        <v>0</v>
      </c>
    </row>
    <row r="1133" s="46" customFormat="1" ht="17.25" customHeight="1" spans="1:3">
      <c r="A1133" s="22">
        <v>2170401</v>
      </c>
      <c r="B1133" s="22" t="s">
        <v>916</v>
      </c>
      <c r="C1133" s="75"/>
    </row>
    <row r="1134" s="46" customFormat="1" ht="17.25" customHeight="1" spans="1:3">
      <c r="A1134" s="22">
        <v>2170499</v>
      </c>
      <c r="B1134" s="22" t="s">
        <v>917</v>
      </c>
      <c r="C1134" s="75"/>
    </row>
    <row r="1135" s="46" customFormat="1" ht="17.25" customHeight="1" spans="1:3">
      <c r="A1135" s="22">
        <v>21799</v>
      </c>
      <c r="B1135" s="61" t="s">
        <v>918</v>
      </c>
      <c r="C1135" s="75">
        <v>38</v>
      </c>
    </row>
    <row r="1136" s="46" customFormat="1" ht="17.25" customHeight="1" spans="1:3">
      <c r="A1136" s="22">
        <v>2179902</v>
      </c>
      <c r="B1136" s="22" t="s">
        <v>919</v>
      </c>
      <c r="C1136" s="75"/>
    </row>
    <row r="1137" s="46" customFormat="1" ht="17.25" customHeight="1" spans="1:3">
      <c r="A1137" s="22">
        <v>2179999</v>
      </c>
      <c r="B1137" s="22" t="s">
        <v>920</v>
      </c>
      <c r="C1137" s="75">
        <v>38</v>
      </c>
    </row>
    <row r="1138" s="46" customFormat="1" ht="17.25" customHeight="1" spans="1:3">
      <c r="A1138" s="22">
        <v>219</v>
      </c>
      <c r="B1138" s="61" t="s">
        <v>921</v>
      </c>
      <c r="C1138" s="75">
        <v>0</v>
      </c>
    </row>
    <row r="1139" s="46" customFormat="1" ht="17.25" customHeight="1" spans="1:3">
      <c r="A1139" s="22">
        <v>21901</v>
      </c>
      <c r="B1139" s="61" t="s">
        <v>922</v>
      </c>
      <c r="C1139" s="75"/>
    </row>
    <row r="1140" s="46" customFormat="1" ht="17.25" customHeight="1" spans="1:3">
      <c r="A1140" s="22">
        <v>21902</v>
      </c>
      <c r="B1140" s="61" t="s">
        <v>923</v>
      </c>
      <c r="C1140" s="75"/>
    </row>
    <row r="1141" s="46" customFormat="1" ht="17.25" customHeight="1" spans="1:3">
      <c r="A1141" s="22">
        <v>21903</v>
      </c>
      <c r="B1141" s="61" t="s">
        <v>924</v>
      </c>
      <c r="C1141" s="75"/>
    </row>
    <row r="1142" s="46" customFormat="1" ht="17.25" customHeight="1" spans="1:3">
      <c r="A1142" s="22">
        <v>21904</v>
      </c>
      <c r="B1142" s="61" t="s">
        <v>925</v>
      </c>
      <c r="C1142" s="75"/>
    </row>
    <row r="1143" s="46" customFormat="1" ht="17.25" customHeight="1" spans="1:3">
      <c r="A1143" s="22">
        <v>21905</v>
      </c>
      <c r="B1143" s="61" t="s">
        <v>926</v>
      </c>
      <c r="C1143" s="75"/>
    </row>
    <row r="1144" s="46" customFormat="1" ht="17.25" customHeight="1" spans="1:3">
      <c r="A1144" s="22">
        <v>21906</v>
      </c>
      <c r="B1144" s="61" t="s">
        <v>707</v>
      </c>
      <c r="C1144" s="75"/>
    </row>
    <row r="1145" s="46" customFormat="1" ht="17.25" customHeight="1" spans="1:3">
      <c r="A1145" s="22">
        <v>21907</v>
      </c>
      <c r="B1145" s="61" t="s">
        <v>927</v>
      </c>
      <c r="C1145" s="75"/>
    </row>
    <row r="1146" s="46" customFormat="1" ht="17.25" customHeight="1" spans="1:3">
      <c r="A1146" s="22">
        <v>21908</v>
      </c>
      <c r="B1146" s="61" t="s">
        <v>928</v>
      </c>
      <c r="C1146" s="75"/>
    </row>
    <row r="1147" s="46" customFormat="1" ht="17.25" customHeight="1" spans="1:3">
      <c r="A1147" s="22">
        <v>21999</v>
      </c>
      <c r="B1147" s="61" t="s">
        <v>929</v>
      </c>
      <c r="C1147" s="75"/>
    </row>
    <row r="1148" s="46" customFormat="1" ht="17.25" customHeight="1" spans="1:3">
      <c r="A1148" s="22">
        <v>220</v>
      </c>
      <c r="B1148" s="61" t="s">
        <v>930</v>
      </c>
      <c r="C1148" s="75">
        <v>1572</v>
      </c>
    </row>
    <row r="1149" s="46" customFormat="1" ht="17.25" customHeight="1" spans="1:3">
      <c r="A1149" s="22">
        <v>22001</v>
      </c>
      <c r="B1149" s="61" t="s">
        <v>931</v>
      </c>
      <c r="C1149" s="75">
        <v>1449</v>
      </c>
    </row>
    <row r="1150" s="46" customFormat="1" ht="17.25" customHeight="1" spans="1:3">
      <c r="A1150" s="22">
        <v>2200101</v>
      </c>
      <c r="B1150" s="22" t="s">
        <v>75</v>
      </c>
      <c r="C1150" s="75">
        <v>198</v>
      </c>
    </row>
    <row r="1151" s="46" customFormat="1" ht="17.25" customHeight="1" spans="1:3">
      <c r="A1151" s="22">
        <v>2200102</v>
      </c>
      <c r="B1151" s="22" t="s">
        <v>76</v>
      </c>
      <c r="C1151" s="75"/>
    </row>
    <row r="1152" s="46" customFormat="1" ht="17.25" customHeight="1" spans="1:3">
      <c r="A1152" s="22">
        <v>2200103</v>
      </c>
      <c r="B1152" s="22" t="s">
        <v>77</v>
      </c>
      <c r="C1152" s="75"/>
    </row>
    <row r="1153" s="46" customFormat="1" ht="17.25" customHeight="1" spans="1:3">
      <c r="A1153" s="22">
        <v>2200104</v>
      </c>
      <c r="B1153" s="22" t="s">
        <v>932</v>
      </c>
      <c r="C1153" s="75">
        <v>100</v>
      </c>
    </row>
    <row r="1154" s="46" customFormat="1" ht="17.25" customHeight="1" spans="1:3">
      <c r="A1154" s="22">
        <v>2200106</v>
      </c>
      <c r="B1154" s="22" t="s">
        <v>933</v>
      </c>
      <c r="C1154" s="75">
        <v>2</v>
      </c>
    </row>
    <row r="1155" s="46" customFormat="1" ht="17.25" customHeight="1" spans="1:3">
      <c r="A1155" s="22">
        <v>2200107</v>
      </c>
      <c r="B1155" s="22" t="s">
        <v>934</v>
      </c>
      <c r="C1155" s="75"/>
    </row>
    <row r="1156" s="46" customFormat="1" ht="17.25" customHeight="1" spans="1:3">
      <c r="A1156" s="22">
        <v>2200108</v>
      </c>
      <c r="B1156" s="22" t="s">
        <v>935</v>
      </c>
      <c r="C1156" s="75"/>
    </row>
    <row r="1157" s="46" customFormat="1" ht="17.25" customHeight="1" spans="1:3">
      <c r="A1157" s="22">
        <v>2200109</v>
      </c>
      <c r="B1157" s="22" t="s">
        <v>936</v>
      </c>
      <c r="C1157" s="75"/>
    </row>
    <row r="1158" s="46" customFormat="1" ht="17.25" customHeight="1" spans="1:3">
      <c r="A1158" s="22">
        <v>2200112</v>
      </c>
      <c r="B1158" s="22" t="s">
        <v>937</v>
      </c>
      <c r="C1158" s="75"/>
    </row>
    <row r="1159" s="46" customFormat="1" ht="17.25" customHeight="1" spans="1:3">
      <c r="A1159" s="22">
        <v>2200113</v>
      </c>
      <c r="B1159" s="22" t="s">
        <v>938</v>
      </c>
      <c r="C1159" s="75"/>
    </row>
    <row r="1160" s="46" customFormat="1" ht="17.25" customHeight="1" spans="1:3">
      <c r="A1160" s="22">
        <v>2200114</v>
      </c>
      <c r="B1160" s="22" t="s">
        <v>939</v>
      </c>
      <c r="C1160" s="75"/>
    </row>
    <row r="1161" s="46" customFormat="1" ht="17.25" customHeight="1" spans="1:3">
      <c r="A1161" s="22">
        <v>2200115</v>
      </c>
      <c r="B1161" s="22" t="s">
        <v>940</v>
      </c>
      <c r="C1161" s="75"/>
    </row>
    <row r="1162" s="46" customFormat="1" ht="17.25" customHeight="1" spans="1:3">
      <c r="A1162" s="22">
        <v>2200116</v>
      </c>
      <c r="B1162" s="22" t="s">
        <v>941</v>
      </c>
      <c r="C1162" s="75"/>
    </row>
    <row r="1163" s="46" customFormat="1" ht="17.25" customHeight="1" spans="1:3">
      <c r="A1163" s="22">
        <v>2200119</v>
      </c>
      <c r="B1163" s="22" t="s">
        <v>942</v>
      </c>
      <c r="C1163" s="75"/>
    </row>
    <row r="1164" s="46" customFormat="1" ht="17.25" customHeight="1" spans="1:3">
      <c r="A1164" s="22">
        <v>2200120</v>
      </c>
      <c r="B1164" s="22" t="s">
        <v>943</v>
      </c>
      <c r="C1164" s="75"/>
    </row>
    <row r="1165" s="46" customFormat="1" ht="17.25" customHeight="1" spans="1:3">
      <c r="A1165" s="22">
        <v>2200121</v>
      </c>
      <c r="B1165" s="22" t="s">
        <v>944</v>
      </c>
      <c r="C1165" s="75"/>
    </row>
    <row r="1166" s="46" customFormat="1" ht="17.25" customHeight="1" spans="1:3">
      <c r="A1166" s="22">
        <v>2200122</v>
      </c>
      <c r="B1166" s="22" t="s">
        <v>945</v>
      </c>
      <c r="C1166" s="75"/>
    </row>
    <row r="1167" s="46" customFormat="1" ht="17.25" customHeight="1" spans="1:3">
      <c r="A1167" s="22">
        <v>2200123</v>
      </c>
      <c r="B1167" s="22" t="s">
        <v>946</v>
      </c>
      <c r="C1167" s="75"/>
    </row>
    <row r="1168" s="46" customFormat="1" ht="17.25" customHeight="1" spans="1:3">
      <c r="A1168" s="22">
        <v>2200124</v>
      </c>
      <c r="B1168" s="22" t="s">
        <v>947</v>
      </c>
      <c r="C1168" s="75"/>
    </row>
    <row r="1169" s="46" customFormat="1" ht="17.25" customHeight="1" spans="1:3">
      <c r="A1169" s="22">
        <v>2200125</v>
      </c>
      <c r="B1169" s="22" t="s">
        <v>948</v>
      </c>
      <c r="C1169" s="75"/>
    </row>
    <row r="1170" s="46" customFormat="1" ht="17.25" customHeight="1" spans="1:3">
      <c r="A1170" s="22">
        <v>2200126</v>
      </c>
      <c r="B1170" s="22" t="s">
        <v>949</v>
      </c>
      <c r="C1170" s="75"/>
    </row>
    <row r="1171" s="46" customFormat="1" ht="17.25" customHeight="1" spans="1:3">
      <c r="A1171" s="22">
        <v>2200127</v>
      </c>
      <c r="B1171" s="22" t="s">
        <v>950</v>
      </c>
      <c r="C1171" s="75"/>
    </row>
    <row r="1172" s="46" customFormat="1" ht="17.25" customHeight="1" spans="1:3">
      <c r="A1172" s="22">
        <v>2200128</v>
      </c>
      <c r="B1172" s="22" t="s">
        <v>951</v>
      </c>
      <c r="C1172" s="75"/>
    </row>
    <row r="1173" s="46" customFormat="1" ht="17.25" customHeight="1" spans="1:3">
      <c r="A1173" s="22">
        <v>2200129</v>
      </c>
      <c r="B1173" s="22" t="s">
        <v>952</v>
      </c>
      <c r="C1173" s="75"/>
    </row>
    <row r="1174" s="46" customFormat="1" ht="17.25" customHeight="1" spans="1:3">
      <c r="A1174" s="22">
        <v>2200150</v>
      </c>
      <c r="B1174" s="22" t="s">
        <v>84</v>
      </c>
      <c r="C1174" s="75"/>
    </row>
    <row r="1175" s="46" customFormat="1" ht="17.25" customHeight="1" spans="1:3">
      <c r="A1175" s="22">
        <v>2200199</v>
      </c>
      <c r="B1175" s="22" t="s">
        <v>953</v>
      </c>
      <c r="C1175" s="75">
        <v>1149</v>
      </c>
    </row>
    <row r="1176" s="46" customFormat="1" ht="17.25" customHeight="1" spans="1:3">
      <c r="A1176" s="22">
        <v>22005</v>
      </c>
      <c r="B1176" s="61" t="s">
        <v>954</v>
      </c>
      <c r="C1176" s="75">
        <v>123</v>
      </c>
    </row>
    <row r="1177" s="46" customFormat="1" ht="17.25" customHeight="1" spans="1:3">
      <c r="A1177" s="22">
        <v>2200501</v>
      </c>
      <c r="B1177" s="22" t="s">
        <v>75</v>
      </c>
      <c r="C1177" s="75">
        <v>80</v>
      </c>
    </row>
    <row r="1178" s="46" customFormat="1" ht="17.25" customHeight="1" spans="1:3">
      <c r="A1178" s="22">
        <v>2200502</v>
      </c>
      <c r="B1178" s="22" t="s">
        <v>76</v>
      </c>
      <c r="C1178" s="75"/>
    </row>
    <row r="1179" s="46" customFormat="1" ht="17.25" customHeight="1" spans="1:3">
      <c r="A1179" s="22">
        <v>2200503</v>
      </c>
      <c r="B1179" s="22" t="s">
        <v>77</v>
      </c>
      <c r="C1179" s="75"/>
    </row>
    <row r="1180" s="46" customFormat="1" ht="17.25" customHeight="1" spans="1:3">
      <c r="A1180" s="22">
        <v>2200504</v>
      </c>
      <c r="B1180" s="22" t="s">
        <v>955</v>
      </c>
      <c r="C1180" s="75"/>
    </row>
    <row r="1181" s="46" customFormat="1" ht="17.25" customHeight="1" spans="1:3">
      <c r="A1181" s="22">
        <v>2200506</v>
      </c>
      <c r="B1181" s="22" t="s">
        <v>956</v>
      </c>
      <c r="C1181" s="75"/>
    </row>
    <row r="1182" s="46" customFormat="1" ht="17.25" customHeight="1" spans="1:3">
      <c r="A1182" s="22">
        <v>2200507</v>
      </c>
      <c r="B1182" s="22" t="s">
        <v>957</v>
      </c>
      <c r="C1182" s="75"/>
    </row>
    <row r="1183" s="46" customFormat="1" ht="17.25" customHeight="1" spans="1:3">
      <c r="A1183" s="22">
        <v>2200508</v>
      </c>
      <c r="B1183" s="22" t="s">
        <v>958</v>
      </c>
      <c r="C1183" s="75"/>
    </row>
    <row r="1184" s="46" customFormat="1" ht="17.25" customHeight="1" spans="1:3">
      <c r="A1184" s="22">
        <v>2200509</v>
      </c>
      <c r="B1184" s="22" t="s">
        <v>959</v>
      </c>
      <c r="C1184" s="75">
        <v>33</v>
      </c>
    </row>
    <row r="1185" s="46" customFormat="1" ht="17.25" customHeight="1" spans="1:3">
      <c r="A1185" s="22">
        <v>2200510</v>
      </c>
      <c r="B1185" s="22" t="s">
        <v>960</v>
      </c>
      <c r="C1185" s="75"/>
    </row>
    <row r="1186" s="46" customFormat="1" ht="17.25" customHeight="1" spans="1:3">
      <c r="A1186" s="22">
        <v>2200511</v>
      </c>
      <c r="B1186" s="22" t="s">
        <v>961</v>
      </c>
      <c r="C1186" s="75"/>
    </row>
    <row r="1187" s="46" customFormat="1" ht="17.25" customHeight="1" spans="1:3">
      <c r="A1187" s="22">
        <v>2200512</v>
      </c>
      <c r="B1187" s="22" t="s">
        <v>962</v>
      </c>
      <c r="C1187" s="75"/>
    </row>
    <row r="1188" s="46" customFormat="1" ht="17.25" customHeight="1" spans="1:3">
      <c r="A1188" s="22">
        <v>2200513</v>
      </c>
      <c r="B1188" s="22" t="s">
        <v>963</v>
      </c>
      <c r="C1188" s="75"/>
    </row>
    <row r="1189" s="46" customFormat="1" ht="17.25" customHeight="1" spans="1:3">
      <c r="A1189" s="22">
        <v>2200514</v>
      </c>
      <c r="B1189" s="22" t="s">
        <v>964</v>
      </c>
      <c r="C1189" s="75"/>
    </row>
    <row r="1190" s="46" customFormat="1" ht="17.25" customHeight="1" spans="1:3">
      <c r="A1190" s="22">
        <v>2200599</v>
      </c>
      <c r="B1190" s="22" t="s">
        <v>965</v>
      </c>
      <c r="C1190" s="75">
        <v>10</v>
      </c>
    </row>
    <row r="1191" s="46" customFormat="1" ht="17.25" customHeight="1" spans="1:3">
      <c r="A1191" s="22">
        <v>22099</v>
      </c>
      <c r="B1191" s="61" t="s">
        <v>966</v>
      </c>
      <c r="C1191" s="75">
        <v>0</v>
      </c>
    </row>
    <row r="1192" s="46" customFormat="1" ht="17.25" customHeight="1" spans="1:3">
      <c r="A1192" s="22">
        <v>2209999</v>
      </c>
      <c r="B1192" s="22" t="s">
        <v>967</v>
      </c>
      <c r="C1192" s="75"/>
    </row>
    <row r="1193" s="46" customFormat="1" ht="17.25" customHeight="1" spans="1:3">
      <c r="A1193" s="22">
        <v>221</v>
      </c>
      <c r="B1193" s="61" t="s">
        <v>968</v>
      </c>
      <c r="C1193" s="75">
        <v>25704</v>
      </c>
    </row>
    <row r="1194" s="46" customFormat="1" ht="17.25" customHeight="1" spans="1:3">
      <c r="A1194" s="22">
        <v>22101</v>
      </c>
      <c r="B1194" s="61" t="s">
        <v>969</v>
      </c>
      <c r="C1194" s="75">
        <v>22969</v>
      </c>
    </row>
    <row r="1195" s="46" customFormat="1" ht="17.25" customHeight="1" spans="1:3">
      <c r="A1195" s="22">
        <v>2210101</v>
      </c>
      <c r="B1195" s="22" t="s">
        <v>970</v>
      </c>
      <c r="C1195" s="75"/>
    </row>
    <row r="1196" s="46" customFormat="1" ht="17.25" customHeight="1" spans="1:3">
      <c r="A1196" s="22">
        <v>2210102</v>
      </c>
      <c r="B1196" s="22" t="s">
        <v>971</v>
      </c>
      <c r="C1196" s="75"/>
    </row>
    <row r="1197" s="46" customFormat="1" ht="17.25" customHeight="1" spans="1:3">
      <c r="A1197" s="22">
        <v>2210103</v>
      </c>
      <c r="B1197" s="22" t="s">
        <v>972</v>
      </c>
      <c r="C1197" s="75">
        <v>22900</v>
      </c>
    </row>
    <row r="1198" s="46" customFormat="1" ht="17.25" customHeight="1" spans="1:3">
      <c r="A1198" s="22">
        <v>2210104</v>
      </c>
      <c r="B1198" s="22" t="s">
        <v>973</v>
      </c>
      <c r="C1198" s="75"/>
    </row>
    <row r="1199" s="46" customFormat="1" ht="17.25" customHeight="1" spans="1:3">
      <c r="A1199" s="22">
        <v>2210105</v>
      </c>
      <c r="B1199" s="22" t="s">
        <v>974</v>
      </c>
      <c r="C1199" s="75"/>
    </row>
    <row r="1200" s="46" customFormat="1" ht="17.25" customHeight="1" spans="1:3">
      <c r="A1200" s="22">
        <v>2210106</v>
      </c>
      <c r="B1200" s="22" t="s">
        <v>975</v>
      </c>
      <c r="C1200" s="75"/>
    </row>
    <row r="1201" s="46" customFormat="1" ht="17.25" customHeight="1" spans="1:3">
      <c r="A1201" s="22">
        <v>2210107</v>
      </c>
      <c r="B1201" s="22" t="s">
        <v>976</v>
      </c>
      <c r="C1201" s="75"/>
    </row>
    <row r="1202" s="46" customFormat="1" ht="17.25" customHeight="1" spans="1:3">
      <c r="A1202" s="22">
        <v>2210108</v>
      </c>
      <c r="B1202" s="22" t="s">
        <v>977</v>
      </c>
      <c r="C1202" s="75"/>
    </row>
    <row r="1203" s="46" customFormat="1" ht="17.25" customHeight="1" spans="1:3">
      <c r="A1203" s="22">
        <v>2210109</v>
      </c>
      <c r="B1203" s="22" t="s">
        <v>978</v>
      </c>
      <c r="C1203" s="75"/>
    </row>
    <row r="1204" s="46" customFormat="1" ht="17.25" customHeight="1" spans="1:3">
      <c r="A1204" s="22">
        <v>2210110</v>
      </c>
      <c r="B1204" s="22" t="s">
        <v>979</v>
      </c>
      <c r="C1204" s="75"/>
    </row>
    <row r="1205" s="46" customFormat="1" ht="17.25" customHeight="1" spans="1:3">
      <c r="A1205" s="22">
        <v>2210199</v>
      </c>
      <c r="B1205" s="22" t="s">
        <v>980</v>
      </c>
      <c r="C1205" s="75">
        <v>69</v>
      </c>
    </row>
    <row r="1206" s="46" customFormat="1" ht="17.25" customHeight="1" spans="1:3">
      <c r="A1206" s="22">
        <v>22102</v>
      </c>
      <c r="B1206" s="61" t="s">
        <v>981</v>
      </c>
      <c r="C1206" s="75">
        <v>2735</v>
      </c>
    </row>
    <row r="1207" s="46" customFormat="1" ht="17.25" customHeight="1" spans="1:3">
      <c r="A1207" s="22">
        <v>2210201</v>
      </c>
      <c r="B1207" s="22" t="s">
        <v>982</v>
      </c>
      <c r="C1207" s="75">
        <v>2735</v>
      </c>
    </row>
    <row r="1208" s="46" customFormat="1" ht="17.25" customHeight="1" spans="1:3">
      <c r="A1208" s="22">
        <v>2210202</v>
      </c>
      <c r="B1208" s="22" t="s">
        <v>983</v>
      </c>
      <c r="C1208" s="75"/>
    </row>
    <row r="1209" s="46" customFormat="1" ht="17.25" customHeight="1" spans="1:3">
      <c r="A1209" s="22">
        <v>2210203</v>
      </c>
      <c r="B1209" s="22" t="s">
        <v>984</v>
      </c>
      <c r="C1209" s="75"/>
    </row>
    <row r="1210" s="46" customFormat="1" ht="17.25" customHeight="1" spans="1:3">
      <c r="A1210" s="22">
        <v>22103</v>
      </c>
      <c r="B1210" s="61" t="s">
        <v>985</v>
      </c>
      <c r="C1210" s="75">
        <v>0</v>
      </c>
    </row>
    <row r="1211" s="46" customFormat="1" ht="17.25" customHeight="1" spans="1:3">
      <c r="A1211" s="22">
        <v>2210301</v>
      </c>
      <c r="B1211" s="22" t="s">
        <v>986</v>
      </c>
      <c r="C1211" s="75"/>
    </row>
    <row r="1212" s="46" customFormat="1" ht="17.25" customHeight="1" spans="1:3">
      <c r="A1212" s="22">
        <v>2210302</v>
      </c>
      <c r="B1212" s="22" t="s">
        <v>987</v>
      </c>
      <c r="C1212" s="75"/>
    </row>
    <row r="1213" s="46" customFormat="1" ht="17.25" customHeight="1" spans="1:3">
      <c r="A1213" s="22">
        <v>2210399</v>
      </c>
      <c r="B1213" s="22" t="s">
        <v>988</v>
      </c>
      <c r="C1213" s="75"/>
    </row>
    <row r="1214" s="46" customFormat="1" ht="17.25" customHeight="1" spans="1:3">
      <c r="A1214" s="22">
        <v>222</v>
      </c>
      <c r="B1214" s="61" t="s">
        <v>989</v>
      </c>
      <c r="C1214" s="75">
        <v>69</v>
      </c>
    </row>
    <row r="1215" s="46" customFormat="1" ht="17.25" customHeight="1" spans="1:3">
      <c r="A1215" s="22">
        <v>22201</v>
      </c>
      <c r="B1215" s="61" t="s">
        <v>990</v>
      </c>
      <c r="C1215" s="75">
        <v>69</v>
      </c>
    </row>
    <row r="1216" s="46" customFormat="1" ht="17.25" customHeight="1" spans="1:3">
      <c r="A1216" s="22">
        <v>2220101</v>
      </c>
      <c r="B1216" s="22" t="s">
        <v>75</v>
      </c>
      <c r="C1216" s="75"/>
    </row>
    <row r="1217" s="46" customFormat="1" ht="17.25" customHeight="1" spans="1:3">
      <c r="A1217" s="22">
        <v>2220102</v>
      </c>
      <c r="B1217" s="22" t="s">
        <v>76</v>
      </c>
      <c r="C1217" s="75"/>
    </row>
    <row r="1218" s="46" customFormat="1" ht="17.25" customHeight="1" spans="1:3">
      <c r="A1218" s="22">
        <v>2220103</v>
      </c>
      <c r="B1218" s="22" t="s">
        <v>77</v>
      </c>
      <c r="C1218" s="75"/>
    </row>
    <row r="1219" s="46" customFormat="1" ht="17.25" customHeight="1" spans="1:3">
      <c r="A1219" s="22">
        <v>2220104</v>
      </c>
      <c r="B1219" s="22" t="s">
        <v>991</v>
      </c>
      <c r="C1219" s="75"/>
    </row>
    <row r="1220" s="46" customFormat="1" ht="17.25" customHeight="1" spans="1:3">
      <c r="A1220" s="22">
        <v>2220105</v>
      </c>
      <c r="B1220" s="22" t="s">
        <v>992</v>
      </c>
      <c r="C1220" s="75"/>
    </row>
    <row r="1221" s="46" customFormat="1" ht="17.25" customHeight="1" spans="1:3">
      <c r="A1221" s="22">
        <v>2220106</v>
      </c>
      <c r="B1221" s="22" t="s">
        <v>993</v>
      </c>
      <c r="C1221" s="75"/>
    </row>
    <row r="1222" s="46" customFormat="1" ht="17.25" customHeight="1" spans="1:3">
      <c r="A1222" s="22">
        <v>2220107</v>
      </c>
      <c r="B1222" s="22" t="s">
        <v>994</v>
      </c>
      <c r="C1222" s="75"/>
    </row>
    <row r="1223" s="46" customFormat="1" ht="17.25" customHeight="1" spans="1:3">
      <c r="A1223" s="22">
        <v>2220112</v>
      </c>
      <c r="B1223" s="22" t="s">
        <v>995</v>
      </c>
      <c r="C1223" s="75"/>
    </row>
    <row r="1224" s="46" customFormat="1" ht="17.25" customHeight="1" spans="1:3">
      <c r="A1224" s="22">
        <v>2220113</v>
      </c>
      <c r="B1224" s="22" t="s">
        <v>996</v>
      </c>
      <c r="C1224" s="75"/>
    </row>
    <row r="1225" s="46" customFormat="1" ht="17.25" customHeight="1" spans="1:3">
      <c r="A1225" s="22">
        <v>2220114</v>
      </c>
      <c r="B1225" s="22" t="s">
        <v>997</v>
      </c>
      <c r="C1225" s="75"/>
    </row>
    <row r="1226" s="46" customFormat="1" ht="17.25" customHeight="1" spans="1:3">
      <c r="A1226" s="22">
        <v>2220115</v>
      </c>
      <c r="B1226" s="22" t="s">
        <v>998</v>
      </c>
      <c r="C1226" s="75">
        <v>62</v>
      </c>
    </row>
    <row r="1227" s="46" customFormat="1" ht="17.25" customHeight="1" spans="1:3">
      <c r="A1227" s="22">
        <v>2220118</v>
      </c>
      <c r="B1227" s="22" t="s">
        <v>999</v>
      </c>
      <c r="C1227" s="75"/>
    </row>
    <row r="1228" s="46" customFormat="1" ht="17.25" customHeight="1" spans="1:3">
      <c r="A1228" s="22">
        <v>2220119</v>
      </c>
      <c r="B1228" s="22" t="s">
        <v>1000</v>
      </c>
      <c r="C1228" s="75"/>
    </row>
    <row r="1229" s="46" customFormat="1" ht="17.25" customHeight="1" spans="1:3">
      <c r="A1229" s="22">
        <v>2220120</v>
      </c>
      <c r="B1229" s="22" t="s">
        <v>1001</v>
      </c>
      <c r="C1229" s="75"/>
    </row>
    <row r="1230" s="46" customFormat="1" ht="17.25" customHeight="1" spans="1:3">
      <c r="A1230" s="22">
        <v>2220121</v>
      </c>
      <c r="B1230" s="22" t="s">
        <v>1002</v>
      </c>
      <c r="C1230" s="75"/>
    </row>
    <row r="1231" s="46" customFormat="1" ht="17.25" customHeight="1" spans="1:3">
      <c r="A1231" s="22">
        <v>2220150</v>
      </c>
      <c r="B1231" s="22" t="s">
        <v>84</v>
      </c>
      <c r="C1231" s="75"/>
    </row>
    <row r="1232" s="46" customFormat="1" ht="17.25" customHeight="1" spans="1:3">
      <c r="A1232" s="22">
        <v>2220199</v>
      </c>
      <c r="B1232" s="22" t="s">
        <v>1003</v>
      </c>
      <c r="C1232" s="75">
        <v>7</v>
      </c>
    </row>
    <row r="1233" s="46" customFormat="1" ht="17.25" customHeight="1" spans="1:3">
      <c r="A1233" s="22">
        <v>22203</v>
      </c>
      <c r="B1233" s="61" t="s">
        <v>1004</v>
      </c>
      <c r="C1233" s="75">
        <v>0</v>
      </c>
    </row>
    <row r="1234" s="46" customFormat="1" ht="17.25" customHeight="1" spans="1:3">
      <c r="A1234" s="22">
        <v>2220301</v>
      </c>
      <c r="B1234" s="22" t="s">
        <v>1005</v>
      </c>
      <c r="C1234" s="75"/>
    </row>
    <row r="1235" s="46" customFormat="1" ht="17.25" customHeight="1" spans="1:3">
      <c r="A1235" s="22">
        <v>2220303</v>
      </c>
      <c r="B1235" s="22" t="s">
        <v>1006</v>
      </c>
      <c r="C1235" s="75"/>
    </row>
    <row r="1236" s="46" customFormat="1" ht="17.25" customHeight="1" spans="1:3">
      <c r="A1236" s="22">
        <v>2220304</v>
      </c>
      <c r="B1236" s="22" t="s">
        <v>1007</v>
      </c>
      <c r="C1236" s="75"/>
    </row>
    <row r="1237" s="46" customFormat="1" ht="17.25" customHeight="1" spans="1:3">
      <c r="A1237" s="22">
        <v>2220305</v>
      </c>
      <c r="B1237" s="22" t="s">
        <v>1008</v>
      </c>
      <c r="C1237" s="75"/>
    </row>
    <row r="1238" s="46" customFormat="1" ht="17.25" customHeight="1" spans="1:3">
      <c r="A1238" s="22">
        <v>2220306</v>
      </c>
      <c r="B1238" s="22" t="s">
        <v>1009</v>
      </c>
      <c r="C1238" s="75"/>
    </row>
    <row r="1239" s="46" customFormat="1" ht="17.25" customHeight="1" spans="1:3">
      <c r="A1239" s="22">
        <v>2220399</v>
      </c>
      <c r="B1239" s="22" t="s">
        <v>1010</v>
      </c>
      <c r="C1239" s="75"/>
    </row>
    <row r="1240" s="46" customFormat="1" ht="17.25" customHeight="1" spans="1:3">
      <c r="A1240" s="22">
        <v>22204</v>
      </c>
      <c r="B1240" s="61" t="s">
        <v>1011</v>
      </c>
      <c r="C1240" s="75">
        <v>0</v>
      </c>
    </row>
    <row r="1241" s="46" customFormat="1" ht="17.25" customHeight="1" spans="1:3">
      <c r="A1241" s="22">
        <v>2220401</v>
      </c>
      <c r="B1241" s="22" t="s">
        <v>1012</v>
      </c>
      <c r="C1241" s="75"/>
    </row>
    <row r="1242" s="46" customFormat="1" ht="17.25" customHeight="1" spans="1:3">
      <c r="A1242" s="22">
        <v>2220402</v>
      </c>
      <c r="B1242" s="22" t="s">
        <v>1013</v>
      </c>
      <c r="C1242" s="75"/>
    </row>
    <row r="1243" s="46" customFormat="1" ht="17.25" customHeight="1" spans="1:3">
      <c r="A1243" s="22">
        <v>2220403</v>
      </c>
      <c r="B1243" s="22" t="s">
        <v>1014</v>
      </c>
      <c r="C1243" s="75"/>
    </row>
    <row r="1244" s="46" customFormat="1" ht="17.25" customHeight="1" spans="1:3">
      <c r="A1244" s="22">
        <v>2220404</v>
      </c>
      <c r="B1244" s="22" t="s">
        <v>1015</v>
      </c>
      <c r="C1244" s="75"/>
    </row>
    <row r="1245" s="46" customFormat="1" ht="17.25" customHeight="1" spans="1:3">
      <c r="A1245" s="22">
        <v>2220499</v>
      </c>
      <c r="B1245" s="22" t="s">
        <v>1016</v>
      </c>
      <c r="C1245" s="75"/>
    </row>
    <row r="1246" s="46" customFormat="1" ht="17.25" customHeight="1" spans="1:3">
      <c r="A1246" s="22">
        <v>22205</v>
      </c>
      <c r="B1246" s="61" t="s">
        <v>1017</v>
      </c>
      <c r="C1246" s="75">
        <v>0</v>
      </c>
    </row>
    <row r="1247" s="46" customFormat="1" ht="17.25" customHeight="1" spans="1:3">
      <c r="A1247" s="22">
        <v>2220501</v>
      </c>
      <c r="B1247" s="22" t="s">
        <v>1018</v>
      </c>
      <c r="C1247" s="75"/>
    </row>
    <row r="1248" s="46" customFormat="1" ht="17.25" customHeight="1" spans="1:3">
      <c r="A1248" s="22">
        <v>2220502</v>
      </c>
      <c r="B1248" s="22" t="s">
        <v>1019</v>
      </c>
      <c r="C1248" s="75"/>
    </row>
    <row r="1249" s="46" customFormat="1" ht="17.25" customHeight="1" spans="1:3">
      <c r="A1249" s="22">
        <v>2220503</v>
      </c>
      <c r="B1249" s="22" t="s">
        <v>1020</v>
      </c>
      <c r="C1249" s="75"/>
    </row>
    <row r="1250" s="46" customFormat="1" ht="17.25" customHeight="1" spans="1:3">
      <c r="A1250" s="22">
        <v>2220504</v>
      </c>
      <c r="B1250" s="22" t="s">
        <v>1021</v>
      </c>
      <c r="C1250" s="75"/>
    </row>
    <row r="1251" s="46" customFormat="1" ht="17.25" customHeight="1" spans="1:3">
      <c r="A1251" s="22">
        <v>2220505</v>
      </c>
      <c r="B1251" s="22" t="s">
        <v>1022</v>
      </c>
      <c r="C1251" s="75"/>
    </row>
    <row r="1252" s="46" customFormat="1" ht="17.25" customHeight="1" spans="1:3">
      <c r="A1252" s="22">
        <v>2220506</v>
      </c>
      <c r="B1252" s="22" t="s">
        <v>1023</v>
      </c>
      <c r="C1252" s="75"/>
    </row>
    <row r="1253" s="46" customFormat="1" ht="17.25" customHeight="1" spans="1:3">
      <c r="A1253" s="22">
        <v>2220507</v>
      </c>
      <c r="B1253" s="22" t="s">
        <v>1024</v>
      </c>
      <c r="C1253" s="75"/>
    </row>
    <row r="1254" s="46" customFormat="1" ht="17.25" customHeight="1" spans="1:3">
      <c r="A1254" s="22">
        <v>2220508</v>
      </c>
      <c r="B1254" s="22" t="s">
        <v>1025</v>
      </c>
      <c r="C1254" s="75"/>
    </row>
    <row r="1255" s="46" customFormat="1" ht="17.25" customHeight="1" spans="1:3">
      <c r="A1255" s="22">
        <v>2220509</v>
      </c>
      <c r="B1255" s="22" t="s">
        <v>1026</v>
      </c>
      <c r="C1255" s="75"/>
    </row>
    <row r="1256" s="46" customFormat="1" ht="17.25" customHeight="1" spans="1:3">
      <c r="A1256" s="22">
        <v>2220510</v>
      </c>
      <c r="B1256" s="22" t="s">
        <v>1027</v>
      </c>
      <c r="C1256" s="75"/>
    </row>
    <row r="1257" s="46" customFormat="1" ht="17.25" customHeight="1" spans="1:3">
      <c r="A1257" s="22">
        <v>2220511</v>
      </c>
      <c r="B1257" s="22" t="s">
        <v>1028</v>
      </c>
      <c r="C1257" s="75"/>
    </row>
    <row r="1258" s="46" customFormat="1" ht="17.25" customHeight="1" spans="1:3">
      <c r="A1258" s="22">
        <v>2220599</v>
      </c>
      <c r="B1258" s="22" t="s">
        <v>1029</v>
      </c>
      <c r="C1258" s="75"/>
    </row>
    <row r="1259" s="46" customFormat="1" ht="17.25" customHeight="1" spans="1:3">
      <c r="A1259" s="22">
        <v>224</v>
      </c>
      <c r="B1259" s="61" t="s">
        <v>1030</v>
      </c>
      <c r="C1259" s="75">
        <v>2625</v>
      </c>
    </row>
    <row r="1260" s="46" customFormat="1" ht="17.25" customHeight="1" spans="1:3">
      <c r="A1260" s="22">
        <v>22401</v>
      </c>
      <c r="B1260" s="61" t="s">
        <v>1031</v>
      </c>
      <c r="C1260" s="75">
        <v>375</v>
      </c>
    </row>
    <row r="1261" s="46" customFormat="1" ht="17.25" customHeight="1" spans="1:3">
      <c r="A1261" s="22">
        <v>2240101</v>
      </c>
      <c r="B1261" s="22" t="s">
        <v>75</v>
      </c>
      <c r="C1261" s="75">
        <v>196</v>
      </c>
    </row>
    <row r="1262" s="46" customFormat="1" ht="17.25" customHeight="1" spans="1:3">
      <c r="A1262" s="22">
        <v>2240102</v>
      </c>
      <c r="B1262" s="22" t="s">
        <v>76</v>
      </c>
      <c r="C1262" s="75"/>
    </row>
    <row r="1263" s="46" customFormat="1" ht="17.25" customHeight="1" spans="1:3">
      <c r="A1263" s="22">
        <v>2240103</v>
      </c>
      <c r="B1263" s="22" t="s">
        <v>77</v>
      </c>
      <c r="C1263" s="75">
        <v>14</v>
      </c>
    </row>
    <row r="1264" s="46" customFormat="1" ht="17.25" customHeight="1" spans="1:3">
      <c r="A1264" s="22">
        <v>2240104</v>
      </c>
      <c r="B1264" s="22" t="s">
        <v>1032</v>
      </c>
      <c r="C1264" s="75">
        <v>6</v>
      </c>
    </row>
    <row r="1265" s="46" customFormat="1" ht="17.25" customHeight="1" spans="1:3">
      <c r="A1265" s="22">
        <v>2240105</v>
      </c>
      <c r="B1265" s="22" t="s">
        <v>1033</v>
      </c>
      <c r="C1265" s="75"/>
    </row>
    <row r="1266" s="46" customFormat="1" ht="17.25" customHeight="1" spans="1:3">
      <c r="A1266" s="22">
        <v>2240106</v>
      </c>
      <c r="B1266" s="22" t="s">
        <v>1034</v>
      </c>
      <c r="C1266" s="75">
        <v>26</v>
      </c>
    </row>
    <row r="1267" s="46" customFormat="1" ht="17.25" customHeight="1" spans="1:3">
      <c r="A1267" s="22">
        <v>2240108</v>
      </c>
      <c r="B1267" s="22" t="s">
        <v>1035</v>
      </c>
      <c r="C1267" s="75"/>
    </row>
    <row r="1268" s="46" customFormat="1" ht="17.25" customHeight="1" spans="1:3">
      <c r="A1268" s="22">
        <v>2240109</v>
      </c>
      <c r="B1268" s="22" t="s">
        <v>1036</v>
      </c>
      <c r="C1268" s="75">
        <v>15</v>
      </c>
    </row>
    <row r="1269" s="46" customFormat="1" ht="17.25" customHeight="1" spans="1:3">
      <c r="A1269" s="22">
        <v>2240150</v>
      </c>
      <c r="B1269" s="22" t="s">
        <v>84</v>
      </c>
      <c r="C1269" s="75"/>
    </row>
    <row r="1270" s="46" customFormat="1" ht="17.25" customHeight="1" spans="1:3">
      <c r="A1270" s="22">
        <v>2240199</v>
      </c>
      <c r="B1270" s="22" t="s">
        <v>1037</v>
      </c>
      <c r="C1270" s="75">
        <v>118</v>
      </c>
    </row>
    <row r="1271" s="46" customFormat="1" ht="17.25" customHeight="1" spans="1:3">
      <c r="A1271" s="22">
        <v>22402</v>
      </c>
      <c r="B1271" s="61" t="s">
        <v>1038</v>
      </c>
      <c r="C1271" s="75">
        <v>2232</v>
      </c>
    </row>
    <row r="1272" s="46" customFormat="1" ht="17.25" customHeight="1" spans="1:3">
      <c r="A1272" s="22">
        <v>2240201</v>
      </c>
      <c r="B1272" s="22" t="s">
        <v>75</v>
      </c>
      <c r="C1272" s="75"/>
    </row>
    <row r="1273" s="46" customFormat="1" ht="17.25" customHeight="1" spans="1:3">
      <c r="A1273" s="22">
        <v>2240202</v>
      </c>
      <c r="B1273" s="22" t="s">
        <v>76</v>
      </c>
      <c r="C1273" s="75"/>
    </row>
    <row r="1274" s="46" customFormat="1" ht="17.25" customHeight="1" spans="1:3">
      <c r="A1274" s="22">
        <v>2240203</v>
      </c>
      <c r="B1274" s="22" t="s">
        <v>77</v>
      </c>
      <c r="C1274" s="75"/>
    </row>
    <row r="1275" s="46" customFormat="1" ht="17.25" customHeight="1" spans="1:3">
      <c r="A1275" s="22">
        <v>2240204</v>
      </c>
      <c r="B1275" s="22" t="s">
        <v>1039</v>
      </c>
      <c r="C1275" s="75">
        <v>2232</v>
      </c>
    </row>
    <row r="1276" s="46" customFormat="1" ht="17.25" customHeight="1" spans="1:3">
      <c r="A1276" s="22">
        <v>2240250</v>
      </c>
      <c r="B1276" s="22" t="s">
        <v>84</v>
      </c>
      <c r="C1276" s="75"/>
    </row>
    <row r="1277" s="46" customFormat="1" ht="17.25" customHeight="1" spans="1:3">
      <c r="A1277" s="22">
        <v>2240299</v>
      </c>
      <c r="B1277" s="22" t="s">
        <v>1040</v>
      </c>
      <c r="C1277" s="75"/>
    </row>
    <row r="1278" s="46" customFormat="1" ht="17.25" customHeight="1" spans="1:3">
      <c r="A1278" s="22">
        <v>22404</v>
      </c>
      <c r="B1278" s="61" t="s">
        <v>1041</v>
      </c>
      <c r="C1278" s="75">
        <v>0</v>
      </c>
    </row>
    <row r="1279" s="46" customFormat="1" ht="17.25" customHeight="1" spans="1:3">
      <c r="A1279" s="22">
        <v>2240401</v>
      </c>
      <c r="B1279" s="22" t="s">
        <v>75</v>
      </c>
      <c r="C1279" s="75"/>
    </row>
    <row r="1280" s="46" customFormat="1" ht="17.25" customHeight="1" spans="1:3">
      <c r="A1280" s="22">
        <v>2240402</v>
      </c>
      <c r="B1280" s="22" t="s">
        <v>76</v>
      </c>
      <c r="C1280" s="75"/>
    </row>
    <row r="1281" s="46" customFormat="1" ht="17.25" customHeight="1" spans="1:3">
      <c r="A1281" s="22">
        <v>2240403</v>
      </c>
      <c r="B1281" s="22" t="s">
        <v>77</v>
      </c>
      <c r="C1281" s="75"/>
    </row>
    <row r="1282" s="46" customFormat="1" ht="17.25" customHeight="1" spans="1:3">
      <c r="A1282" s="22">
        <v>2240404</v>
      </c>
      <c r="B1282" s="22" t="s">
        <v>1042</v>
      </c>
      <c r="C1282" s="75"/>
    </row>
    <row r="1283" s="46" customFormat="1" ht="17.25" customHeight="1" spans="1:3">
      <c r="A1283" s="22">
        <v>2240405</v>
      </c>
      <c r="B1283" s="22" t="s">
        <v>1043</v>
      </c>
      <c r="C1283" s="75"/>
    </row>
    <row r="1284" s="46" customFormat="1" ht="17.25" customHeight="1" spans="1:3">
      <c r="A1284" s="22">
        <v>2240450</v>
      </c>
      <c r="B1284" s="22" t="s">
        <v>84</v>
      </c>
      <c r="C1284" s="75"/>
    </row>
    <row r="1285" s="46" customFormat="1" ht="17.25" customHeight="1" spans="1:3">
      <c r="A1285" s="22">
        <v>2240499</v>
      </c>
      <c r="B1285" s="22" t="s">
        <v>1044</v>
      </c>
      <c r="C1285" s="75"/>
    </row>
    <row r="1286" s="46" customFormat="1" ht="17.25" customHeight="1" spans="1:3">
      <c r="A1286" s="22">
        <v>22405</v>
      </c>
      <c r="B1286" s="61" t="s">
        <v>1045</v>
      </c>
      <c r="C1286" s="75">
        <v>0</v>
      </c>
    </row>
    <row r="1287" s="46" customFormat="1" ht="17.25" customHeight="1" spans="1:3">
      <c r="A1287" s="22">
        <v>2240501</v>
      </c>
      <c r="B1287" s="22" t="s">
        <v>75</v>
      </c>
      <c r="C1287" s="75"/>
    </row>
    <row r="1288" s="46" customFormat="1" ht="17.25" customHeight="1" spans="1:3">
      <c r="A1288" s="22">
        <v>2240502</v>
      </c>
      <c r="B1288" s="22" t="s">
        <v>76</v>
      </c>
      <c r="C1288" s="75"/>
    </row>
    <row r="1289" s="46" customFormat="1" ht="17.25" customHeight="1" spans="1:3">
      <c r="A1289" s="22">
        <v>2240503</v>
      </c>
      <c r="B1289" s="22" t="s">
        <v>77</v>
      </c>
      <c r="C1289" s="75"/>
    </row>
    <row r="1290" s="46" customFormat="1" ht="17.25" customHeight="1" spans="1:3">
      <c r="A1290" s="22">
        <v>2240504</v>
      </c>
      <c r="B1290" s="22" t="s">
        <v>1046</v>
      </c>
      <c r="C1290" s="75"/>
    </row>
    <row r="1291" s="46" customFormat="1" ht="17.25" customHeight="1" spans="1:3">
      <c r="A1291" s="22">
        <v>2240505</v>
      </c>
      <c r="B1291" s="22" t="s">
        <v>1047</v>
      </c>
      <c r="C1291" s="75"/>
    </row>
    <row r="1292" s="46" customFormat="1" ht="17.25" customHeight="1" spans="1:3">
      <c r="A1292" s="22">
        <v>2240506</v>
      </c>
      <c r="B1292" s="22" t="s">
        <v>1048</v>
      </c>
      <c r="C1292" s="75"/>
    </row>
    <row r="1293" s="46" customFormat="1" ht="17.25" customHeight="1" spans="1:3">
      <c r="A1293" s="22">
        <v>2240507</v>
      </c>
      <c r="B1293" s="22" t="s">
        <v>1049</v>
      </c>
      <c r="C1293" s="75"/>
    </row>
    <row r="1294" s="46" customFormat="1" ht="17.25" customHeight="1" spans="1:3">
      <c r="A1294" s="22">
        <v>2240508</v>
      </c>
      <c r="B1294" s="22" t="s">
        <v>1050</v>
      </c>
      <c r="C1294" s="75"/>
    </row>
    <row r="1295" s="46" customFormat="1" ht="17.25" customHeight="1" spans="1:3">
      <c r="A1295" s="22">
        <v>2240509</v>
      </c>
      <c r="B1295" s="22" t="s">
        <v>1051</v>
      </c>
      <c r="C1295" s="75"/>
    </row>
    <row r="1296" s="46" customFormat="1" ht="17.25" customHeight="1" spans="1:3">
      <c r="A1296" s="22">
        <v>2240510</v>
      </c>
      <c r="B1296" s="22" t="s">
        <v>1052</v>
      </c>
      <c r="C1296" s="75"/>
    </row>
    <row r="1297" s="46" customFormat="1" ht="17.25" customHeight="1" spans="1:3">
      <c r="A1297" s="22">
        <v>2240550</v>
      </c>
      <c r="B1297" s="22" t="s">
        <v>1053</v>
      </c>
      <c r="C1297" s="75"/>
    </row>
    <row r="1298" s="46" customFormat="1" ht="17.25" customHeight="1" spans="1:3">
      <c r="A1298" s="22">
        <v>2240599</v>
      </c>
      <c r="B1298" s="22" t="s">
        <v>1054</v>
      </c>
      <c r="C1298" s="75"/>
    </row>
    <row r="1299" s="46" customFormat="1" ht="17.25" customHeight="1" spans="1:3">
      <c r="A1299" s="22">
        <v>22406</v>
      </c>
      <c r="B1299" s="61" t="s">
        <v>1055</v>
      </c>
      <c r="C1299" s="75">
        <v>12</v>
      </c>
    </row>
    <row r="1300" s="46" customFormat="1" ht="17.25" customHeight="1" spans="1:3">
      <c r="A1300" s="22">
        <v>2240601</v>
      </c>
      <c r="B1300" s="22" t="s">
        <v>1056</v>
      </c>
      <c r="C1300" s="75">
        <v>12</v>
      </c>
    </row>
    <row r="1301" s="46" customFormat="1" ht="17.25" customHeight="1" spans="1:3">
      <c r="A1301" s="22">
        <v>2240602</v>
      </c>
      <c r="B1301" s="22" t="s">
        <v>1057</v>
      </c>
      <c r="C1301" s="75"/>
    </row>
    <row r="1302" s="46" customFormat="1" ht="17.25" customHeight="1" spans="1:3">
      <c r="A1302" s="22">
        <v>2240699</v>
      </c>
      <c r="B1302" s="22" t="s">
        <v>1058</v>
      </c>
      <c r="C1302" s="75"/>
    </row>
    <row r="1303" s="46" customFormat="1" ht="17.25" customHeight="1" spans="1:3">
      <c r="A1303" s="22">
        <v>22407</v>
      </c>
      <c r="B1303" s="61" t="s">
        <v>1059</v>
      </c>
      <c r="C1303" s="75">
        <v>6</v>
      </c>
    </row>
    <row r="1304" s="46" customFormat="1" ht="17.25" customHeight="1" spans="1:3">
      <c r="A1304" s="22">
        <v>2240703</v>
      </c>
      <c r="B1304" s="22" t="s">
        <v>1060</v>
      </c>
      <c r="C1304" s="75">
        <v>6</v>
      </c>
    </row>
    <row r="1305" s="46" customFormat="1" ht="17.25" customHeight="1" spans="1:3">
      <c r="A1305" s="22">
        <v>2240704</v>
      </c>
      <c r="B1305" s="22" t="s">
        <v>1061</v>
      </c>
      <c r="C1305" s="75"/>
    </row>
    <row r="1306" s="46" customFormat="1" ht="17.25" customHeight="1" spans="1:3">
      <c r="A1306" s="22">
        <v>2240799</v>
      </c>
      <c r="B1306" s="22" t="s">
        <v>1062</v>
      </c>
      <c r="C1306" s="75"/>
    </row>
    <row r="1307" s="46" customFormat="1" ht="17.25" customHeight="1" spans="1:3">
      <c r="A1307" s="22">
        <v>22499</v>
      </c>
      <c r="B1307" s="61" t="s">
        <v>1063</v>
      </c>
      <c r="C1307" s="75">
        <v>0</v>
      </c>
    </row>
    <row r="1308" s="46" customFormat="1" ht="17.25" customHeight="1" spans="1:3">
      <c r="A1308" s="22">
        <v>2249999</v>
      </c>
      <c r="B1308" s="22" t="s">
        <v>1064</v>
      </c>
      <c r="C1308" s="75"/>
    </row>
    <row r="1309" s="46" customFormat="1" ht="17.25" customHeight="1" spans="1:3">
      <c r="A1309" s="22">
        <v>229</v>
      </c>
      <c r="B1309" s="61" t="s">
        <v>1065</v>
      </c>
      <c r="C1309" s="75">
        <v>0</v>
      </c>
    </row>
    <row r="1310" s="46" customFormat="1" ht="17.25" customHeight="1" spans="1:3">
      <c r="A1310" s="22">
        <v>22999</v>
      </c>
      <c r="B1310" s="61" t="s">
        <v>1066</v>
      </c>
      <c r="C1310" s="75">
        <v>0</v>
      </c>
    </row>
    <row r="1311" s="46" customFormat="1" ht="17.25" customHeight="1" spans="1:3">
      <c r="A1311" s="22">
        <v>2299999</v>
      </c>
      <c r="B1311" s="22" t="s">
        <v>1067</v>
      </c>
      <c r="C1311" s="75"/>
    </row>
    <row r="1312" s="46" customFormat="1" ht="17.25" customHeight="1" spans="1:3">
      <c r="A1312" s="22">
        <v>232</v>
      </c>
      <c r="B1312" s="61" t="s">
        <v>1068</v>
      </c>
      <c r="C1312" s="75">
        <v>12593</v>
      </c>
    </row>
    <row r="1313" s="46" customFormat="1" ht="17.25" customHeight="1" spans="1:3">
      <c r="A1313" s="22">
        <v>23201</v>
      </c>
      <c r="B1313" s="61" t="s">
        <v>1069</v>
      </c>
      <c r="C1313" s="75">
        <v>0</v>
      </c>
    </row>
    <row r="1314" s="46" customFormat="1" ht="17.25" customHeight="1" spans="1:3">
      <c r="A1314" s="22">
        <v>2320101</v>
      </c>
      <c r="B1314" s="22" t="s">
        <v>1070</v>
      </c>
      <c r="C1314" s="75"/>
    </row>
    <row r="1315" s="46" customFormat="1" ht="17.25" customHeight="1" spans="1:3">
      <c r="A1315" s="22">
        <v>23202</v>
      </c>
      <c r="B1315" s="61" t="s">
        <v>1071</v>
      </c>
      <c r="C1315" s="75">
        <v>0</v>
      </c>
    </row>
    <row r="1316" s="46" customFormat="1" ht="17.25" customHeight="1" spans="1:3">
      <c r="A1316" s="22">
        <v>2320201</v>
      </c>
      <c r="B1316" s="22" t="s">
        <v>1072</v>
      </c>
      <c r="C1316" s="75"/>
    </row>
    <row r="1317" s="46" customFormat="1" ht="17.25" customHeight="1" spans="1:3">
      <c r="A1317" s="22">
        <v>2320202</v>
      </c>
      <c r="B1317" s="22" t="s">
        <v>1073</v>
      </c>
      <c r="C1317" s="75"/>
    </row>
    <row r="1318" s="46" customFormat="1" ht="17.25" customHeight="1" spans="1:3">
      <c r="A1318" s="22">
        <v>2320203</v>
      </c>
      <c r="B1318" s="22" t="s">
        <v>1074</v>
      </c>
      <c r="C1318" s="75"/>
    </row>
    <row r="1319" s="46" customFormat="1" ht="17.25" customHeight="1" spans="1:3">
      <c r="A1319" s="22">
        <v>2320299</v>
      </c>
      <c r="B1319" s="22" t="s">
        <v>1075</v>
      </c>
      <c r="C1319" s="75"/>
    </row>
    <row r="1320" s="46" customFormat="1" ht="17.25" customHeight="1" spans="1:3">
      <c r="A1320" s="22">
        <v>23203</v>
      </c>
      <c r="B1320" s="61" t="s">
        <v>1076</v>
      </c>
      <c r="C1320" s="75">
        <v>12593</v>
      </c>
    </row>
    <row r="1321" s="46" customFormat="1" ht="17.25" customHeight="1" spans="1:3">
      <c r="A1321" s="22">
        <v>2320301</v>
      </c>
      <c r="B1321" s="22" t="s">
        <v>1077</v>
      </c>
      <c r="C1321" s="75">
        <v>12593</v>
      </c>
    </row>
    <row r="1322" s="46" customFormat="1" ht="17.25" customHeight="1" spans="1:3">
      <c r="A1322" s="22">
        <v>2320302</v>
      </c>
      <c r="B1322" s="22" t="s">
        <v>1078</v>
      </c>
      <c r="C1322" s="75"/>
    </row>
    <row r="1323" s="46" customFormat="1" ht="17.25" customHeight="1" spans="1:3">
      <c r="A1323" s="22">
        <v>2320303</v>
      </c>
      <c r="B1323" s="22" t="s">
        <v>1079</v>
      </c>
      <c r="C1323" s="75"/>
    </row>
    <row r="1324" s="46" customFormat="1" ht="17.25" customHeight="1" spans="1:3">
      <c r="A1324" s="22">
        <v>2320399</v>
      </c>
      <c r="B1324" s="22" t="s">
        <v>1080</v>
      </c>
      <c r="C1324" s="75"/>
    </row>
    <row r="1325" s="46" customFormat="1" ht="17.25" customHeight="1" spans="1:3">
      <c r="A1325" s="22">
        <v>233</v>
      </c>
      <c r="B1325" s="61" t="s">
        <v>1081</v>
      </c>
      <c r="C1325" s="75">
        <v>77</v>
      </c>
    </row>
    <row r="1326" s="46" customFormat="1" ht="17.25" customHeight="1" spans="1:3">
      <c r="A1326" s="22">
        <v>23301</v>
      </c>
      <c r="B1326" s="61" t="s">
        <v>1082</v>
      </c>
      <c r="C1326" s="75">
        <v>0</v>
      </c>
    </row>
    <row r="1327" s="46" customFormat="1" ht="17.25" customHeight="1" spans="1:3">
      <c r="A1327" s="22">
        <v>23302</v>
      </c>
      <c r="B1327" s="61" t="s">
        <v>1083</v>
      </c>
      <c r="C1327" s="75">
        <v>0</v>
      </c>
    </row>
    <row r="1328" s="46" customFormat="1" ht="17.25" customHeight="1" spans="1:3">
      <c r="A1328" s="24">
        <v>23303</v>
      </c>
      <c r="B1328" s="79" t="s">
        <v>1084</v>
      </c>
      <c r="C1328" s="75">
        <v>77</v>
      </c>
    </row>
  </sheetData>
  <mergeCells count="2">
    <mergeCell ref="A1:C1"/>
    <mergeCell ref="A2:C2"/>
  </mergeCells>
  <dataValidations count="1">
    <dataValidation type="decimal" operator="between" allowBlank="1" showInputMessage="1" showErrorMessage="1" sqref="C4:C1328">
      <formula1>-99999999999999</formula1>
      <formula2>99999999999999</formula2>
    </dataValidation>
  </dataValidations>
  <printOptions horizontalCentered="1"/>
  <pageMargins left="0.751388888888889" right="0.751388888888889" top="1" bottom="1" header="0.511805555555556" footer="0.511805555555556"/>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73"/>
  <sheetViews>
    <sheetView topLeftCell="A34" workbookViewId="0">
      <selection activeCell="A1" sqref="A1:D1"/>
    </sheetView>
  </sheetViews>
  <sheetFormatPr defaultColWidth="12.125" defaultRowHeight="15.65" customHeight="1" outlineLevelCol="3"/>
  <cols>
    <col min="1" max="1" width="9.25" style="48" customWidth="1"/>
    <col min="2" max="2" width="40.5" style="48" customWidth="1"/>
    <col min="3" max="4" width="20.75" style="48" customWidth="1"/>
    <col min="5" max="16384" width="12.125" style="46"/>
  </cols>
  <sheetData>
    <row r="1" s="46" customFormat="1" ht="42.75" customHeight="1" spans="1:4">
      <c r="A1" s="49" t="s">
        <v>6</v>
      </c>
      <c r="B1" s="49"/>
      <c r="C1" s="49"/>
      <c r="D1" s="49"/>
    </row>
    <row r="2" s="46" customFormat="1" ht="17.25" customHeight="1" spans="1:4">
      <c r="A2" s="60"/>
      <c r="B2" s="60"/>
      <c r="C2" s="60"/>
      <c r="D2" s="50" t="str">
        <f>"单位："&amp;'[2]##BASEINFO'!$B$19</f>
        <v>单位：万元</v>
      </c>
    </row>
    <row r="3" s="64" customFormat="1" ht="17.25" customHeight="1" spans="1:4">
      <c r="A3" s="13" t="s">
        <v>69</v>
      </c>
      <c r="B3" s="70" t="s">
        <v>70</v>
      </c>
      <c r="C3" s="13" t="s">
        <v>72</v>
      </c>
      <c r="D3" s="13" t="s">
        <v>1085</v>
      </c>
    </row>
    <row r="4" s="64" customFormat="1" ht="35.25" customHeight="1" spans="1:4">
      <c r="A4" s="71"/>
      <c r="B4" s="72"/>
      <c r="C4" s="71"/>
      <c r="D4" s="71"/>
    </row>
    <row r="5" s="46" customFormat="1" ht="17.25" customHeight="1" spans="1:4">
      <c r="A5" s="22"/>
      <c r="B5" s="12" t="s">
        <v>72</v>
      </c>
      <c r="C5" s="7">
        <f>C6+C11+C22+C30+C37+C41+C44+C48+C53+C59+C63+C68</f>
        <v>329381</v>
      </c>
      <c r="D5" s="7">
        <f>D6+D11+D22+D30+D37+D41+D44+D48+D53+D59+D63+D68</f>
        <v>76691</v>
      </c>
    </row>
    <row r="6" s="46" customFormat="1" ht="17.25" customHeight="1" spans="1:4">
      <c r="A6" s="22">
        <v>501</v>
      </c>
      <c r="B6" s="61" t="s">
        <v>1086</v>
      </c>
      <c r="C6" s="7">
        <f>SUM(C7:C10)</f>
        <v>43683</v>
      </c>
      <c r="D6" s="7">
        <f>SUM(D7:D10)</f>
        <v>38133</v>
      </c>
    </row>
    <row r="7" s="46" customFormat="1" ht="17.25" customHeight="1" spans="1:4">
      <c r="A7" s="22">
        <v>50101</v>
      </c>
      <c r="B7" s="22" t="s">
        <v>1087</v>
      </c>
      <c r="C7" s="7">
        <v>19799</v>
      </c>
      <c r="D7" s="7">
        <v>18388</v>
      </c>
    </row>
    <row r="8" s="46" customFormat="1" ht="17.25" customHeight="1" spans="1:4">
      <c r="A8" s="22">
        <v>50102</v>
      </c>
      <c r="B8" s="22" t="s">
        <v>1088</v>
      </c>
      <c r="C8" s="7">
        <v>6716</v>
      </c>
      <c r="D8" s="7">
        <v>5817</v>
      </c>
    </row>
    <row r="9" s="46" customFormat="1" ht="17.25" customHeight="1" spans="1:4">
      <c r="A9" s="22">
        <v>50103</v>
      </c>
      <c r="B9" s="22" t="s">
        <v>1089</v>
      </c>
      <c r="C9" s="7">
        <v>3471</v>
      </c>
      <c r="D9" s="7">
        <v>2970</v>
      </c>
    </row>
    <row r="10" s="46" customFormat="1" ht="17.25" customHeight="1" spans="1:4">
      <c r="A10" s="22">
        <v>50199</v>
      </c>
      <c r="B10" s="22" t="s">
        <v>1090</v>
      </c>
      <c r="C10" s="7">
        <v>13697</v>
      </c>
      <c r="D10" s="7">
        <v>10958</v>
      </c>
    </row>
    <row r="11" s="46" customFormat="1" ht="17.25" customHeight="1" spans="1:4">
      <c r="A11" s="22">
        <v>502</v>
      </c>
      <c r="B11" s="61" t="s">
        <v>1091</v>
      </c>
      <c r="C11" s="7">
        <f>SUM(C12:C21)</f>
        <v>28159</v>
      </c>
      <c r="D11" s="7">
        <f>SUM(D12:D21)</f>
        <v>3229</v>
      </c>
    </row>
    <row r="12" s="46" customFormat="1" ht="17.25" customHeight="1" spans="1:4">
      <c r="A12" s="22">
        <v>50201</v>
      </c>
      <c r="B12" s="22" t="s">
        <v>1092</v>
      </c>
      <c r="C12" s="7">
        <v>6755</v>
      </c>
      <c r="D12" s="7">
        <v>2000</v>
      </c>
    </row>
    <row r="13" s="46" customFormat="1" ht="17.25" customHeight="1" spans="1:4">
      <c r="A13" s="22">
        <v>50202</v>
      </c>
      <c r="B13" s="22" t="s">
        <v>1093</v>
      </c>
      <c r="C13" s="7">
        <v>246</v>
      </c>
      <c r="D13" s="7">
        <v>3</v>
      </c>
    </row>
    <row r="14" s="46" customFormat="1" ht="17.25" customHeight="1" spans="1:4">
      <c r="A14" s="22">
        <v>50203</v>
      </c>
      <c r="B14" s="22" t="s">
        <v>1094</v>
      </c>
      <c r="C14" s="7">
        <v>52</v>
      </c>
      <c r="D14" s="7">
        <v>14</v>
      </c>
    </row>
    <row r="15" s="46" customFormat="1" ht="17.25" customHeight="1" spans="1:4">
      <c r="A15" s="22">
        <v>50204</v>
      </c>
      <c r="B15" s="22" t="s">
        <v>1095</v>
      </c>
      <c r="C15" s="7">
        <v>312</v>
      </c>
      <c r="D15" s="7">
        <v>129</v>
      </c>
    </row>
    <row r="16" s="46" customFormat="1" ht="17.25" customHeight="1" spans="1:4">
      <c r="A16" s="22">
        <v>50205</v>
      </c>
      <c r="B16" s="22" t="s">
        <v>1096</v>
      </c>
      <c r="C16" s="7">
        <v>2686</v>
      </c>
      <c r="D16" s="7">
        <v>165</v>
      </c>
    </row>
    <row r="17" s="46" customFormat="1" ht="17.25" customHeight="1" spans="1:4">
      <c r="A17" s="22">
        <v>50206</v>
      </c>
      <c r="B17" s="22" t="s">
        <v>1097</v>
      </c>
      <c r="C17" s="7">
        <v>165</v>
      </c>
      <c r="D17" s="7">
        <v>80</v>
      </c>
    </row>
    <row r="18" s="46" customFormat="1" ht="17.25" customHeight="1" spans="1:4">
      <c r="A18" s="22">
        <v>50207</v>
      </c>
      <c r="B18" s="22" t="s">
        <v>1098</v>
      </c>
      <c r="C18" s="7">
        <v>71</v>
      </c>
      <c r="D18" s="7"/>
    </row>
    <row r="19" s="46" customFormat="1" ht="17.25" customHeight="1" spans="1:4">
      <c r="A19" s="22">
        <v>50208</v>
      </c>
      <c r="B19" s="22" t="s">
        <v>1099</v>
      </c>
      <c r="C19" s="7">
        <v>215</v>
      </c>
      <c r="D19" s="7">
        <v>120</v>
      </c>
    </row>
    <row r="20" s="46" customFormat="1" ht="17.25" customHeight="1" spans="1:4">
      <c r="A20" s="22">
        <v>50209</v>
      </c>
      <c r="B20" s="22" t="s">
        <v>1100</v>
      </c>
      <c r="C20" s="7">
        <v>478</v>
      </c>
      <c r="D20" s="7">
        <v>54</v>
      </c>
    </row>
    <row r="21" s="46" customFormat="1" ht="17.25" customHeight="1" spans="1:4">
      <c r="A21" s="22">
        <v>50299</v>
      </c>
      <c r="B21" s="22" t="s">
        <v>1101</v>
      </c>
      <c r="C21" s="7">
        <v>17179</v>
      </c>
      <c r="D21" s="7">
        <v>664</v>
      </c>
    </row>
    <row r="22" s="46" customFormat="1" ht="17.25" customHeight="1" spans="1:4">
      <c r="A22" s="22">
        <v>503</v>
      </c>
      <c r="B22" s="61" t="s">
        <v>1102</v>
      </c>
      <c r="C22" s="7">
        <f>SUM(C23:C29)</f>
        <v>43604</v>
      </c>
      <c r="D22" s="7">
        <f>SUM(D23:D29)</f>
        <v>45</v>
      </c>
    </row>
    <row r="23" s="46" customFormat="1" ht="17.25" customHeight="1" spans="1:4">
      <c r="A23" s="22">
        <v>50301</v>
      </c>
      <c r="B23" s="22" t="s">
        <v>1103</v>
      </c>
      <c r="C23" s="7">
        <v>600</v>
      </c>
      <c r="D23" s="7"/>
    </row>
    <row r="24" s="46" customFormat="1" ht="17.25" customHeight="1" spans="1:4">
      <c r="A24" s="22">
        <v>50302</v>
      </c>
      <c r="B24" s="22" t="s">
        <v>1104</v>
      </c>
      <c r="C24" s="7">
        <v>36300</v>
      </c>
      <c r="D24" s="7"/>
    </row>
    <row r="25" s="46" customFormat="1" ht="17.25" customHeight="1" spans="1:4">
      <c r="A25" s="22">
        <v>50303</v>
      </c>
      <c r="B25" s="22" t="s">
        <v>1105</v>
      </c>
      <c r="C25" s="7">
        <v>76</v>
      </c>
      <c r="D25" s="7">
        <v>35</v>
      </c>
    </row>
    <row r="26" s="46" customFormat="1" ht="17.25" customHeight="1" spans="1:4">
      <c r="A26" s="22">
        <v>50305</v>
      </c>
      <c r="B26" s="22" t="s">
        <v>1106</v>
      </c>
      <c r="C26" s="7"/>
      <c r="D26" s="7"/>
    </row>
    <row r="27" s="46" customFormat="1" ht="17.25" customHeight="1" spans="1:4">
      <c r="A27" s="22">
        <v>50306</v>
      </c>
      <c r="B27" s="22" t="s">
        <v>1107</v>
      </c>
      <c r="C27" s="7">
        <v>1883</v>
      </c>
      <c r="D27" s="7">
        <v>10</v>
      </c>
    </row>
    <row r="28" s="46" customFormat="1" ht="17.25" customHeight="1" spans="1:4">
      <c r="A28" s="22">
        <v>50307</v>
      </c>
      <c r="B28" s="22" t="s">
        <v>1108</v>
      </c>
      <c r="C28" s="7"/>
      <c r="D28" s="7"/>
    </row>
    <row r="29" s="46" customFormat="1" ht="17.25" customHeight="1" spans="1:4">
      <c r="A29" s="22">
        <v>50399</v>
      </c>
      <c r="B29" s="22" t="s">
        <v>1109</v>
      </c>
      <c r="C29" s="7">
        <v>4745</v>
      </c>
      <c r="D29" s="7"/>
    </row>
    <row r="30" s="46" customFormat="1" ht="17.25" customHeight="1" spans="1:4">
      <c r="A30" s="22">
        <v>504</v>
      </c>
      <c r="B30" s="61" t="s">
        <v>1110</v>
      </c>
      <c r="C30" s="7">
        <f>SUM(C31:C36)</f>
        <v>12202</v>
      </c>
      <c r="D30" s="7">
        <f>SUM(D31:D36)</f>
        <v>0</v>
      </c>
    </row>
    <row r="31" s="46" customFormat="1" ht="17.25" customHeight="1" spans="1:4">
      <c r="A31" s="22">
        <v>50401</v>
      </c>
      <c r="B31" s="22" t="s">
        <v>1103</v>
      </c>
      <c r="C31" s="7"/>
      <c r="D31" s="7"/>
    </row>
    <row r="32" s="46" customFormat="1" ht="17.25" customHeight="1" spans="1:4">
      <c r="A32" s="22">
        <v>50402</v>
      </c>
      <c r="B32" s="22" t="s">
        <v>1104</v>
      </c>
      <c r="C32" s="7">
        <v>11625</v>
      </c>
      <c r="D32" s="7"/>
    </row>
    <row r="33" s="46" customFormat="1" ht="17.25" customHeight="1" spans="1:4">
      <c r="A33" s="22">
        <v>50403</v>
      </c>
      <c r="B33" s="22" t="s">
        <v>1105</v>
      </c>
      <c r="C33" s="7"/>
      <c r="D33" s="7"/>
    </row>
    <row r="34" s="46" customFormat="1" ht="17.25" customHeight="1" spans="1:4">
      <c r="A34" s="22">
        <v>50404</v>
      </c>
      <c r="B34" s="22" t="s">
        <v>1107</v>
      </c>
      <c r="C34" s="7">
        <v>5</v>
      </c>
      <c r="D34" s="7"/>
    </row>
    <row r="35" s="46" customFormat="1" ht="17.25" customHeight="1" spans="1:4">
      <c r="A35" s="22">
        <v>50405</v>
      </c>
      <c r="B35" s="22" t="s">
        <v>1108</v>
      </c>
      <c r="C35" s="7">
        <v>33</v>
      </c>
      <c r="D35" s="7"/>
    </row>
    <row r="36" s="46" customFormat="1" ht="17.25" customHeight="1" spans="1:4">
      <c r="A36" s="22">
        <v>50499</v>
      </c>
      <c r="B36" s="22" t="s">
        <v>1109</v>
      </c>
      <c r="C36" s="7">
        <v>539</v>
      </c>
      <c r="D36" s="7"/>
    </row>
    <row r="37" s="46" customFormat="1" ht="17.25" customHeight="1" spans="1:4">
      <c r="A37" s="22">
        <v>505</v>
      </c>
      <c r="B37" s="61" t="s">
        <v>1111</v>
      </c>
      <c r="C37" s="7">
        <f>SUM(C38:C40)</f>
        <v>50667</v>
      </c>
      <c r="D37" s="7">
        <f>SUM(D38:D40)</f>
        <v>34953</v>
      </c>
    </row>
    <row r="38" s="46" customFormat="1" ht="17.25" customHeight="1" spans="1:4">
      <c r="A38" s="22">
        <v>50501</v>
      </c>
      <c r="B38" s="22" t="s">
        <v>1112</v>
      </c>
      <c r="C38" s="7">
        <v>40149</v>
      </c>
      <c r="D38" s="7">
        <v>34161</v>
      </c>
    </row>
    <row r="39" s="46" customFormat="1" ht="17.25" customHeight="1" spans="1:4">
      <c r="A39" s="22">
        <v>50502</v>
      </c>
      <c r="B39" s="22" t="s">
        <v>1113</v>
      </c>
      <c r="C39" s="7">
        <v>9108</v>
      </c>
      <c r="D39" s="7">
        <v>792</v>
      </c>
    </row>
    <row r="40" s="46" customFormat="1" ht="17.25" customHeight="1" spans="1:4">
      <c r="A40" s="22">
        <v>50599</v>
      </c>
      <c r="B40" s="22" t="s">
        <v>1114</v>
      </c>
      <c r="C40" s="7">
        <v>1410</v>
      </c>
      <c r="D40" s="7"/>
    </row>
    <row r="41" s="46" customFormat="1" ht="17.25" customHeight="1" spans="1:4">
      <c r="A41" s="22">
        <v>506</v>
      </c>
      <c r="B41" s="61" t="s">
        <v>1115</v>
      </c>
      <c r="C41" s="7">
        <f>SUM(C42:C43)</f>
        <v>29009</v>
      </c>
      <c r="D41" s="7">
        <f>SUM(D42:D43)</f>
        <v>0</v>
      </c>
    </row>
    <row r="42" s="46" customFormat="1" ht="17.25" customHeight="1" spans="1:4">
      <c r="A42" s="22">
        <v>50601</v>
      </c>
      <c r="B42" s="22" t="s">
        <v>1116</v>
      </c>
      <c r="C42" s="7">
        <v>28254</v>
      </c>
      <c r="D42" s="7"/>
    </row>
    <row r="43" s="46" customFormat="1" ht="17.25" customHeight="1" spans="1:4">
      <c r="A43" s="22">
        <v>50602</v>
      </c>
      <c r="B43" s="22" t="s">
        <v>1117</v>
      </c>
      <c r="C43" s="7">
        <v>755</v>
      </c>
      <c r="D43" s="7"/>
    </row>
    <row r="44" s="46" customFormat="1" ht="17.25" customHeight="1" spans="1:4">
      <c r="A44" s="22">
        <v>507</v>
      </c>
      <c r="B44" s="61" t="s">
        <v>1118</v>
      </c>
      <c r="C44" s="7">
        <f>SUM(C45:C47)</f>
        <v>46782</v>
      </c>
      <c r="D44" s="7">
        <f>SUM(D45:D47)</f>
        <v>0</v>
      </c>
    </row>
    <row r="45" s="46" customFormat="1" ht="17.25" customHeight="1" spans="1:4">
      <c r="A45" s="22">
        <v>50701</v>
      </c>
      <c r="B45" s="22" t="s">
        <v>1119</v>
      </c>
      <c r="C45" s="7">
        <v>1141</v>
      </c>
      <c r="D45" s="7"/>
    </row>
    <row r="46" s="46" customFormat="1" ht="17.25" customHeight="1" spans="1:4">
      <c r="A46" s="22">
        <v>50702</v>
      </c>
      <c r="B46" s="22" t="s">
        <v>1120</v>
      </c>
      <c r="C46" s="7">
        <v>37</v>
      </c>
      <c r="D46" s="7"/>
    </row>
    <row r="47" s="46" customFormat="1" ht="17.25" customHeight="1" spans="1:4">
      <c r="A47" s="22">
        <v>50799</v>
      </c>
      <c r="B47" s="22" t="s">
        <v>1121</v>
      </c>
      <c r="C47" s="7">
        <v>45604</v>
      </c>
      <c r="D47" s="7"/>
    </row>
    <row r="48" s="46" customFormat="1" ht="17.25" customHeight="1" spans="1:4">
      <c r="A48" s="22">
        <v>508</v>
      </c>
      <c r="B48" s="61" t="s">
        <v>1122</v>
      </c>
      <c r="C48" s="7">
        <f>SUM(C49:C52)</f>
        <v>10000</v>
      </c>
      <c r="D48" s="7">
        <f>SUM(D49:D52)</f>
        <v>0</v>
      </c>
    </row>
    <row r="49" s="46" customFormat="1" ht="17.25" customHeight="1" spans="1:4">
      <c r="A49" s="22">
        <v>50803</v>
      </c>
      <c r="B49" s="22" t="s">
        <v>1123</v>
      </c>
      <c r="C49" s="7">
        <v>10000</v>
      </c>
      <c r="D49" s="7"/>
    </row>
    <row r="50" s="46" customFormat="1" ht="17.25" customHeight="1" spans="1:4">
      <c r="A50" s="22">
        <v>50804</v>
      </c>
      <c r="B50" s="22" t="s">
        <v>1124</v>
      </c>
      <c r="C50" s="7"/>
      <c r="D50" s="7"/>
    </row>
    <row r="51" s="46" customFormat="1" ht="17.25" customHeight="1" spans="1:4">
      <c r="A51" s="22">
        <v>50805</v>
      </c>
      <c r="B51" s="22" t="s">
        <v>1125</v>
      </c>
      <c r="C51" s="7"/>
      <c r="D51" s="7"/>
    </row>
    <row r="52" s="46" customFormat="1" ht="17.25" customHeight="1" spans="1:4">
      <c r="A52" s="22">
        <v>50899</v>
      </c>
      <c r="B52" s="22" t="s">
        <v>1126</v>
      </c>
      <c r="C52" s="7"/>
      <c r="D52" s="7"/>
    </row>
    <row r="53" s="46" customFormat="1" ht="17.25" customHeight="1" spans="1:4">
      <c r="A53" s="22">
        <v>509</v>
      </c>
      <c r="B53" s="61" t="s">
        <v>1127</v>
      </c>
      <c r="C53" s="7">
        <f>SUM(C54:C58)</f>
        <v>17336</v>
      </c>
      <c r="D53" s="7">
        <f>SUM(D54:D58)</f>
        <v>331</v>
      </c>
    </row>
    <row r="54" s="46" customFormat="1" ht="17.25" customHeight="1" spans="1:4">
      <c r="A54" s="22">
        <v>50901</v>
      </c>
      <c r="B54" s="22" t="s">
        <v>1128</v>
      </c>
      <c r="C54" s="7">
        <v>7779</v>
      </c>
      <c r="D54" s="7">
        <v>276</v>
      </c>
    </row>
    <row r="55" s="46" customFormat="1" ht="17.25" customHeight="1" spans="1:4">
      <c r="A55" s="22">
        <v>50902</v>
      </c>
      <c r="B55" s="22" t="s">
        <v>1129</v>
      </c>
      <c r="C55" s="7">
        <v>256</v>
      </c>
      <c r="D55" s="7"/>
    </row>
    <row r="56" s="46" customFormat="1" ht="17.25" customHeight="1" spans="1:4">
      <c r="A56" s="22">
        <v>50903</v>
      </c>
      <c r="B56" s="22" t="s">
        <v>1130</v>
      </c>
      <c r="C56" s="7">
        <v>157</v>
      </c>
      <c r="D56" s="7"/>
    </row>
    <row r="57" s="46" customFormat="1" ht="17.25" customHeight="1" spans="1:4">
      <c r="A57" s="22">
        <v>50905</v>
      </c>
      <c r="B57" s="22" t="s">
        <v>1131</v>
      </c>
      <c r="C57" s="7">
        <v>62</v>
      </c>
      <c r="D57" s="7">
        <v>52</v>
      </c>
    </row>
    <row r="58" s="46" customFormat="1" ht="17.25" customHeight="1" spans="1:4">
      <c r="A58" s="22">
        <v>50999</v>
      </c>
      <c r="B58" s="22" t="s">
        <v>1132</v>
      </c>
      <c r="C58" s="7">
        <v>9082</v>
      </c>
      <c r="D58" s="7">
        <v>3</v>
      </c>
    </row>
    <row r="59" s="46" customFormat="1" ht="17.25" customHeight="1" spans="1:4">
      <c r="A59" s="22">
        <v>510</v>
      </c>
      <c r="B59" s="61" t="s">
        <v>1133</v>
      </c>
      <c r="C59" s="7">
        <f>SUM(C60:C62)</f>
        <v>25947</v>
      </c>
      <c r="D59" s="7">
        <f>SUM(D60:D62)</f>
        <v>0</v>
      </c>
    </row>
    <row r="60" s="46" customFormat="1" ht="17.25" customHeight="1" spans="1:4">
      <c r="A60" s="22">
        <v>51002</v>
      </c>
      <c r="B60" s="22" t="s">
        <v>1134</v>
      </c>
      <c r="C60" s="7">
        <v>25947</v>
      </c>
      <c r="D60" s="7"/>
    </row>
    <row r="61" s="46" customFormat="1" ht="17.25" customHeight="1" spans="1:4">
      <c r="A61" s="22">
        <v>51003</v>
      </c>
      <c r="B61" s="22" t="s">
        <v>467</v>
      </c>
      <c r="C61" s="7"/>
      <c r="D61" s="7"/>
    </row>
    <row r="62" s="46" customFormat="1" ht="17.25" customHeight="1" spans="1:4">
      <c r="A62" s="22">
        <v>51004</v>
      </c>
      <c r="B62" s="22" t="s">
        <v>1135</v>
      </c>
      <c r="C62" s="7"/>
      <c r="D62" s="7"/>
    </row>
    <row r="63" s="46" customFormat="1" ht="17.25" customHeight="1" spans="1:4">
      <c r="A63" s="22">
        <v>511</v>
      </c>
      <c r="B63" s="61" t="s">
        <v>1136</v>
      </c>
      <c r="C63" s="7">
        <f>SUM(C64:C67)</f>
        <v>15616</v>
      </c>
      <c r="D63" s="7">
        <f>SUM(D64:D67)</f>
        <v>0</v>
      </c>
    </row>
    <row r="64" s="46" customFormat="1" ht="17.25" customHeight="1" spans="1:4">
      <c r="A64" s="22">
        <v>51101</v>
      </c>
      <c r="B64" s="22" t="s">
        <v>1137</v>
      </c>
      <c r="C64" s="7">
        <v>15539</v>
      </c>
      <c r="D64" s="7"/>
    </row>
    <row r="65" s="46" customFormat="1" ht="17.25" customHeight="1" spans="1:4">
      <c r="A65" s="22">
        <v>51102</v>
      </c>
      <c r="B65" s="22" t="s">
        <v>1138</v>
      </c>
      <c r="C65" s="7"/>
      <c r="D65" s="7"/>
    </row>
    <row r="66" s="46" customFormat="1" ht="17.25" customHeight="1" spans="1:4">
      <c r="A66" s="22">
        <v>51103</v>
      </c>
      <c r="B66" s="22" t="s">
        <v>1139</v>
      </c>
      <c r="C66" s="7">
        <v>77</v>
      </c>
      <c r="D66" s="7"/>
    </row>
    <row r="67" s="46" customFormat="1" ht="17.25" customHeight="1" spans="1:4">
      <c r="A67" s="22">
        <v>51104</v>
      </c>
      <c r="B67" s="22" t="s">
        <v>1140</v>
      </c>
      <c r="C67" s="7"/>
      <c r="D67" s="7"/>
    </row>
    <row r="68" s="46" customFormat="1" ht="17.25" customHeight="1" spans="1:4">
      <c r="A68" s="22">
        <v>599</v>
      </c>
      <c r="B68" s="61" t="s">
        <v>1141</v>
      </c>
      <c r="C68" s="7">
        <f>SUM(C69:C73)</f>
        <v>6376</v>
      </c>
      <c r="D68" s="7">
        <f>SUM(D69:D73)</f>
        <v>0</v>
      </c>
    </row>
    <row r="69" s="46" customFormat="1" ht="17.25" customHeight="1" spans="1:4">
      <c r="A69" s="22">
        <v>59907</v>
      </c>
      <c r="B69" s="22" t="s">
        <v>1142</v>
      </c>
      <c r="C69" s="7"/>
      <c r="D69" s="7"/>
    </row>
    <row r="70" s="46" customFormat="1" ht="17.25" customHeight="1" spans="1:4">
      <c r="A70" s="22">
        <v>59908</v>
      </c>
      <c r="B70" s="22" t="s">
        <v>1143</v>
      </c>
      <c r="C70" s="7">
        <v>40</v>
      </c>
      <c r="D70" s="7"/>
    </row>
    <row r="71" s="46" customFormat="1" ht="17.25" customHeight="1" spans="1:4">
      <c r="A71" s="22">
        <v>59909</v>
      </c>
      <c r="B71" s="22" t="s">
        <v>1144</v>
      </c>
      <c r="C71" s="7"/>
      <c r="D71" s="7"/>
    </row>
    <row r="72" s="46" customFormat="1" ht="17.25" customHeight="1" spans="1:4">
      <c r="A72" s="22">
        <v>59910</v>
      </c>
      <c r="B72" s="22" t="s">
        <v>1145</v>
      </c>
      <c r="C72" s="7"/>
      <c r="D72" s="7"/>
    </row>
    <row r="73" s="46" customFormat="1" ht="17.25" customHeight="1" spans="1:4">
      <c r="A73" s="22">
        <v>59999</v>
      </c>
      <c r="B73" s="22" t="s">
        <v>929</v>
      </c>
      <c r="C73" s="7">
        <v>6336</v>
      </c>
      <c r="D73" s="7"/>
    </row>
  </sheetData>
  <mergeCells count="5">
    <mergeCell ref="A1:D1"/>
    <mergeCell ref="A3:A4"/>
    <mergeCell ref="B3:B4"/>
    <mergeCell ref="C3:C4"/>
    <mergeCell ref="D3:D4"/>
  </mergeCells>
  <dataValidations count="1">
    <dataValidation type="decimal" operator="between" allowBlank="1" showInputMessage="1" showErrorMessage="1" sqref="C5:D73">
      <formula1>-99999999999999</formula1>
      <formula2>99999999999999</formula2>
    </dataValidation>
  </dataValidations>
  <printOptions horizontalCentered="1"/>
  <pageMargins left="0.472222222222222" right="0.751388888888889" top="0.472222222222222" bottom="1" header="0.275" footer="0.511805555555556"/>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3"/>
  <sheetViews>
    <sheetView topLeftCell="A46" workbookViewId="0">
      <selection activeCell="B30" sqref="B30"/>
    </sheetView>
  </sheetViews>
  <sheetFormatPr defaultColWidth="12.125" defaultRowHeight="15.65" customHeight="1" outlineLevelCol="3"/>
  <cols>
    <col min="1" max="1" width="9.25" style="48" customWidth="1"/>
    <col min="2" max="2" width="40.5" style="48" customWidth="1"/>
    <col min="3" max="4" width="20.75" style="48" customWidth="1"/>
    <col min="5" max="16384" width="12.125" style="46"/>
  </cols>
  <sheetData>
    <row r="1" s="46" customFormat="1" ht="42.75" customHeight="1" spans="1:4">
      <c r="A1" s="69" t="s">
        <v>7</v>
      </c>
      <c r="B1" s="69"/>
      <c r="C1" s="69"/>
      <c r="D1" s="69"/>
    </row>
    <row r="2" s="46" customFormat="1" ht="17.25" customHeight="1" spans="1:4">
      <c r="A2" s="60"/>
      <c r="B2" s="60"/>
      <c r="C2" s="60"/>
      <c r="D2" s="50" t="str">
        <f>"单位："&amp;'[1]##BASEINFO'!$B$19</f>
        <v>单位：万元</v>
      </c>
    </row>
    <row r="3" s="64" customFormat="1" ht="17.25" customHeight="1" spans="1:4">
      <c r="A3" s="13" t="s">
        <v>69</v>
      </c>
      <c r="B3" s="70" t="s">
        <v>70</v>
      </c>
      <c r="C3" s="13" t="s">
        <v>72</v>
      </c>
      <c r="D3" s="13" t="s">
        <v>1085</v>
      </c>
    </row>
    <row r="4" s="64" customFormat="1" ht="35.25" customHeight="1" spans="1:4">
      <c r="A4" s="71"/>
      <c r="B4" s="72"/>
      <c r="C4" s="71"/>
      <c r="D4" s="71"/>
    </row>
    <row r="5" s="46" customFormat="1" ht="17.25" customHeight="1" spans="1:4">
      <c r="A5" s="22"/>
      <c r="B5" s="12" t="s">
        <v>72</v>
      </c>
      <c r="C5" s="7">
        <f>C6+C11+C22+C30+C37+C41+C44+C48+C53+C59+C63+C68</f>
        <v>193414</v>
      </c>
      <c r="D5" s="7">
        <f>D6+D11+D22+D30+D37+D41+D44+D48+D53+D59+D63+D68</f>
        <v>30992</v>
      </c>
    </row>
    <row r="6" s="46" customFormat="1" ht="17.25" customHeight="1" spans="1:4">
      <c r="A6" s="22">
        <v>501</v>
      </c>
      <c r="B6" s="61" t="s">
        <v>1086</v>
      </c>
      <c r="C6" s="7">
        <f>SUM(C7:C10)</f>
        <v>26192</v>
      </c>
      <c r="D6" s="7">
        <f>SUM(D7:D10)</f>
        <v>21767</v>
      </c>
    </row>
    <row r="7" s="46" customFormat="1" ht="17.25" customHeight="1" spans="1:4">
      <c r="A7" s="22">
        <v>50101</v>
      </c>
      <c r="B7" s="22" t="s">
        <v>1087</v>
      </c>
      <c r="C7" s="7">
        <v>10628</v>
      </c>
      <c r="D7" s="7">
        <v>9256</v>
      </c>
    </row>
    <row r="8" s="46" customFormat="1" ht="17.25" customHeight="1" spans="1:4">
      <c r="A8" s="22">
        <v>50102</v>
      </c>
      <c r="B8" s="22" t="s">
        <v>1088</v>
      </c>
      <c r="C8" s="7">
        <v>4724</v>
      </c>
      <c r="D8" s="7">
        <v>3831</v>
      </c>
    </row>
    <row r="9" s="46" customFormat="1" ht="17.25" customHeight="1" spans="1:4">
      <c r="A9" s="22">
        <v>50103</v>
      </c>
      <c r="B9" s="22" t="s">
        <v>1089</v>
      </c>
      <c r="C9" s="7">
        <v>2545</v>
      </c>
      <c r="D9" s="7">
        <v>2044</v>
      </c>
    </row>
    <row r="10" s="46" customFormat="1" ht="17.25" customHeight="1" spans="1:4">
      <c r="A10" s="22">
        <v>50199</v>
      </c>
      <c r="B10" s="22" t="s">
        <v>1090</v>
      </c>
      <c r="C10" s="7">
        <v>8295</v>
      </c>
      <c r="D10" s="7">
        <v>6636</v>
      </c>
    </row>
    <row r="11" s="46" customFormat="1" ht="17.25" customHeight="1" spans="1:4">
      <c r="A11" s="22">
        <v>502</v>
      </c>
      <c r="B11" s="61" t="s">
        <v>1091</v>
      </c>
      <c r="C11" s="7">
        <f>SUM(C12:C21)</f>
        <v>15190</v>
      </c>
      <c r="D11" s="7">
        <f>SUM(D12:D21)</f>
        <v>1604</v>
      </c>
    </row>
    <row r="12" s="46" customFormat="1" ht="17.25" customHeight="1" spans="1:4">
      <c r="A12" s="22">
        <v>50201</v>
      </c>
      <c r="B12" s="22" t="s">
        <v>1092</v>
      </c>
      <c r="C12" s="7">
        <v>2970</v>
      </c>
      <c r="D12" s="7">
        <v>744</v>
      </c>
    </row>
    <row r="13" s="46" customFormat="1" ht="17.25" customHeight="1" spans="1:4">
      <c r="A13" s="22">
        <v>50202</v>
      </c>
      <c r="B13" s="22" t="s">
        <v>1093</v>
      </c>
      <c r="C13" s="7">
        <v>157</v>
      </c>
      <c r="D13" s="7">
        <v>3</v>
      </c>
    </row>
    <row r="14" s="46" customFormat="1" ht="17.25" customHeight="1" spans="1:4">
      <c r="A14" s="22">
        <v>50203</v>
      </c>
      <c r="B14" s="22" t="s">
        <v>1094</v>
      </c>
      <c r="C14" s="7">
        <v>24</v>
      </c>
      <c r="D14" s="7">
        <v>14</v>
      </c>
    </row>
    <row r="15" s="46" customFormat="1" ht="17.25" customHeight="1" spans="1:4">
      <c r="A15" s="22">
        <v>50204</v>
      </c>
      <c r="B15" s="22" t="s">
        <v>1095</v>
      </c>
      <c r="C15" s="7">
        <v>310</v>
      </c>
      <c r="D15" s="7">
        <v>129</v>
      </c>
    </row>
    <row r="16" s="46" customFormat="1" ht="17.25" customHeight="1" spans="1:4">
      <c r="A16" s="22">
        <v>50205</v>
      </c>
      <c r="B16" s="22" t="s">
        <v>1096</v>
      </c>
      <c r="C16" s="7">
        <v>2368</v>
      </c>
      <c r="D16" s="7">
        <v>162</v>
      </c>
    </row>
    <row r="17" s="46" customFormat="1" ht="17.25" customHeight="1" spans="1:4">
      <c r="A17" s="22">
        <v>50206</v>
      </c>
      <c r="B17" s="22" t="s">
        <v>1097</v>
      </c>
      <c r="C17" s="7">
        <v>142</v>
      </c>
      <c r="D17" s="7">
        <v>65</v>
      </c>
    </row>
    <row r="18" s="46" customFormat="1" ht="17.25" customHeight="1" spans="1:4">
      <c r="A18" s="22">
        <v>50207</v>
      </c>
      <c r="B18" s="22" t="s">
        <v>1098</v>
      </c>
      <c r="C18" s="7">
        <v>71</v>
      </c>
      <c r="D18" s="7"/>
    </row>
    <row r="19" s="46" customFormat="1" ht="17.25" customHeight="1" spans="1:4">
      <c r="A19" s="22">
        <v>50208</v>
      </c>
      <c r="B19" s="22" t="s">
        <v>1099</v>
      </c>
      <c r="C19" s="7">
        <v>160</v>
      </c>
      <c r="D19" s="7">
        <v>73</v>
      </c>
    </row>
    <row r="20" s="46" customFormat="1" ht="17.25" customHeight="1" spans="1:4">
      <c r="A20" s="22">
        <v>50209</v>
      </c>
      <c r="B20" s="22" t="s">
        <v>1100</v>
      </c>
      <c r="C20" s="7">
        <v>338</v>
      </c>
      <c r="D20" s="7">
        <v>40</v>
      </c>
    </row>
    <row r="21" s="46" customFormat="1" ht="17.25" customHeight="1" spans="1:4">
      <c r="A21" s="22">
        <v>50299</v>
      </c>
      <c r="B21" s="22" t="s">
        <v>1101</v>
      </c>
      <c r="C21" s="7">
        <v>8650</v>
      </c>
      <c r="D21" s="7">
        <v>374</v>
      </c>
    </row>
    <row r="22" s="46" customFormat="1" ht="17.25" customHeight="1" spans="1:4">
      <c r="A22" s="22">
        <v>503</v>
      </c>
      <c r="B22" s="61" t="s">
        <v>1102</v>
      </c>
      <c r="C22" s="7">
        <f>SUM(C23:C29)</f>
        <v>21192</v>
      </c>
      <c r="D22" s="7">
        <f>SUM(D23:D29)</f>
        <v>45</v>
      </c>
    </row>
    <row r="23" s="46" customFormat="1" ht="17.25" customHeight="1" spans="1:4">
      <c r="A23" s="22">
        <v>50301</v>
      </c>
      <c r="B23" s="22" t="s">
        <v>1103</v>
      </c>
      <c r="C23" s="7"/>
      <c r="D23" s="7"/>
    </row>
    <row r="24" s="46" customFormat="1" ht="17.25" customHeight="1" spans="1:4">
      <c r="A24" s="22">
        <v>50302</v>
      </c>
      <c r="B24" s="22" t="s">
        <v>1104</v>
      </c>
      <c r="C24" s="7">
        <v>18064</v>
      </c>
      <c r="D24" s="7"/>
    </row>
    <row r="25" s="46" customFormat="1" ht="17.25" customHeight="1" spans="1:4">
      <c r="A25" s="22">
        <v>50303</v>
      </c>
      <c r="B25" s="22" t="s">
        <v>1105</v>
      </c>
      <c r="C25" s="7">
        <v>76</v>
      </c>
      <c r="D25" s="7">
        <v>35</v>
      </c>
    </row>
    <row r="26" s="46" customFormat="1" ht="17.25" customHeight="1" spans="1:4">
      <c r="A26" s="22">
        <v>50305</v>
      </c>
      <c r="B26" s="22" t="s">
        <v>1106</v>
      </c>
      <c r="C26" s="7"/>
      <c r="D26" s="7"/>
    </row>
    <row r="27" s="46" customFormat="1" ht="17.25" customHeight="1" spans="1:4">
      <c r="A27" s="22">
        <v>50306</v>
      </c>
      <c r="B27" s="22" t="s">
        <v>1107</v>
      </c>
      <c r="C27" s="7">
        <v>1731</v>
      </c>
      <c r="D27" s="7">
        <v>10</v>
      </c>
    </row>
    <row r="28" s="46" customFormat="1" ht="17.25" customHeight="1" spans="1:4">
      <c r="A28" s="22">
        <v>50307</v>
      </c>
      <c r="B28" s="22" t="s">
        <v>1108</v>
      </c>
      <c r="C28" s="7"/>
      <c r="D28" s="7"/>
    </row>
    <row r="29" s="46" customFormat="1" ht="17.25" customHeight="1" spans="1:4">
      <c r="A29" s="22">
        <v>50399</v>
      </c>
      <c r="B29" s="22" t="s">
        <v>1109</v>
      </c>
      <c r="C29" s="7">
        <v>1321</v>
      </c>
      <c r="D29" s="7"/>
    </row>
    <row r="30" s="46" customFormat="1" ht="17.25" customHeight="1" spans="1:4">
      <c r="A30" s="22">
        <v>504</v>
      </c>
      <c r="B30" s="61" t="s">
        <v>1110</v>
      </c>
      <c r="C30" s="7">
        <f>SUM(C31:C36)</f>
        <v>11599</v>
      </c>
      <c r="D30" s="7">
        <f>SUM(D31:D36)</f>
        <v>0</v>
      </c>
    </row>
    <row r="31" s="46" customFormat="1" ht="17.25" customHeight="1" spans="1:4">
      <c r="A31" s="22">
        <v>50401</v>
      </c>
      <c r="B31" s="22" t="s">
        <v>1103</v>
      </c>
      <c r="C31" s="7"/>
      <c r="D31" s="7"/>
    </row>
    <row r="32" s="46" customFormat="1" ht="17.25" customHeight="1" spans="1:4">
      <c r="A32" s="22">
        <v>50402</v>
      </c>
      <c r="B32" s="22" t="s">
        <v>1104</v>
      </c>
      <c r="C32" s="7">
        <v>11561</v>
      </c>
      <c r="D32" s="7"/>
    </row>
    <row r="33" s="46" customFormat="1" ht="17.25" customHeight="1" spans="1:4">
      <c r="A33" s="22">
        <v>50403</v>
      </c>
      <c r="B33" s="22" t="s">
        <v>1105</v>
      </c>
      <c r="C33" s="7"/>
      <c r="D33" s="7"/>
    </row>
    <row r="34" s="46" customFormat="1" ht="17.25" customHeight="1" spans="1:4">
      <c r="A34" s="22">
        <v>50404</v>
      </c>
      <c r="B34" s="22" t="s">
        <v>1107</v>
      </c>
      <c r="C34" s="7">
        <v>5</v>
      </c>
      <c r="D34" s="7"/>
    </row>
    <row r="35" s="46" customFormat="1" ht="17.25" customHeight="1" spans="1:4">
      <c r="A35" s="22">
        <v>50405</v>
      </c>
      <c r="B35" s="22" t="s">
        <v>1108</v>
      </c>
      <c r="C35" s="7">
        <v>33</v>
      </c>
      <c r="D35" s="7"/>
    </row>
    <row r="36" s="46" customFormat="1" ht="17.25" customHeight="1" spans="1:4">
      <c r="A36" s="22">
        <v>50499</v>
      </c>
      <c r="B36" s="22" t="s">
        <v>1109</v>
      </c>
      <c r="C36" s="7"/>
      <c r="D36" s="7"/>
    </row>
    <row r="37" s="46" customFormat="1" ht="17.25" customHeight="1" spans="1:4">
      <c r="A37" s="22">
        <v>505</v>
      </c>
      <c r="B37" s="61" t="s">
        <v>1111</v>
      </c>
      <c r="C37" s="7">
        <f>SUM(C38:C40)</f>
        <v>11813</v>
      </c>
      <c r="D37" s="7">
        <f>SUM(D38:D40)</f>
        <v>7575</v>
      </c>
    </row>
    <row r="38" s="46" customFormat="1" ht="17.25" customHeight="1" spans="1:4">
      <c r="A38" s="22">
        <v>50501</v>
      </c>
      <c r="B38" s="22" t="s">
        <v>1112</v>
      </c>
      <c r="C38" s="7">
        <v>9263</v>
      </c>
      <c r="D38" s="7">
        <v>7418</v>
      </c>
    </row>
    <row r="39" s="46" customFormat="1" ht="17.25" customHeight="1" spans="1:4">
      <c r="A39" s="22">
        <v>50502</v>
      </c>
      <c r="B39" s="22" t="s">
        <v>1113</v>
      </c>
      <c r="C39" s="7">
        <v>1140</v>
      </c>
      <c r="D39" s="7">
        <v>157</v>
      </c>
    </row>
    <row r="40" s="46" customFormat="1" ht="17.25" customHeight="1" spans="1:4">
      <c r="A40" s="22">
        <v>50599</v>
      </c>
      <c r="B40" s="22" t="s">
        <v>1114</v>
      </c>
      <c r="C40" s="7">
        <v>1410</v>
      </c>
      <c r="D40" s="7"/>
    </row>
    <row r="41" s="46" customFormat="1" ht="17.25" customHeight="1" spans="1:4">
      <c r="A41" s="22">
        <v>506</v>
      </c>
      <c r="B41" s="61" t="s">
        <v>1115</v>
      </c>
      <c r="C41" s="7">
        <f>SUM(C42:C43)</f>
        <v>28078</v>
      </c>
      <c r="D41" s="7">
        <f>SUM(D42:D43)</f>
        <v>0</v>
      </c>
    </row>
    <row r="42" s="46" customFormat="1" ht="17.25" customHeight="1" spans="1:4">
      <c r="A42" s="22">
        <v>50601</v>
      </c>
      <c r="B42" s="22" t="s">
        <v>1116</v>
      </c>
      <c r="C42" s="7">
        <v>28034</v>
      </c>
      <c r="D42" s="7"/>
    </row>
    <row r="43" s="46" customFormat="1" ht="17.25" customHeight="1" spans="1:4">
      <c r="A43" s="22">
        <v>50602</v>
      </c>
      <c r="B43" s="22" t="s">
        <v>1117</v>
      </c>
      <c r="C43" s="7">
        <v>44</v>
      </c>
      <c r="D43" s="7"/>
    </row>
    <row r="44" s="46" customFormat="1" ht="17.25" customHeight="1" spans="1:4">
      <c r="A44" s="22">
        <v>507</v>
      </c>
      <c r="B44" s="61" t="s">
        <v>1118</v>
      </c>
      <c r="C44" s="7">
        <f>SUM(C45:C47)</f>
        <v>43150</v>
      </c>
      <c r="D44" s="7">
        <f>SUM(D45:D47)</f>
        <v>0</v>
      </c>
    </row>
    <row r="45" s="46" customFormat="1" ht="17.25" customHeight="1" spans="1:4">
      <c r="A45" s="22">
        <v>50701</v>
      </c>
      <c r="B45" s="22" t="s">
        <v>1119</v>
      </c>
      <c r="C45" s="7">
        <v>907</v>
      </c>
      <c r="D45" s="7"/>
    </row>
    <row r="46" s="46" customFormat="1" ht="17.25" customHeight="1" spans="1:4">
      <c r="A46" s="22">
        <v>50702</v>
      </c>
      <c r="B46" s="22" t="s">
        <v>1120</v>
      </c>
      <c r="C46" s="7"/>
      <c r="D46" s="7"/>
    </row>
    <row r="47" s="46" customFormat="1" ht="17.25" customHeight="1" spans="1:4">
      <c r="A47" s="22">
        <v>50799</v>
      </c>
      <c r="B47" s="22" t="s">
        <v>1121</v>
      </c>
      <c r="C47" s="7">
        <v>42243</v>
      </c>
      <c r="D47" s="7"/>
    </row>
    <row r="48" s="46" customFormat="1" ht="17.25" customHeight="1" spans="1:4">
      <c r="A48" s="22">
        <v>508</v>
      </c>
      <c r="B48" s="61" t="s">
        <v>1122</v>
      </c>
      <c r="C48" s="7">
        <f>SUM(C49:C52)</f>
        <v>10000</v>
      </c>
      <c r="D48" s="7">
        <f>SUM(D49:D52)</f>
        <v>0</v>
      </c>
    </row>
    <row r="49" s="46" customFormat="1" ht="17.25" customHeight="1" spans="1:4">
      <c r="A49" s="22">
        <v>50803</v>
      </c>
      <c r="B49" s="22" t="s">
        <v>1123</v>
      </c>
      <c r="C49" s="7">
        <v>10000</v>
      </c>
      <c r="D49" s="7"/>
    </row>
    <row r="50" s="46" customFormat="1" ht="17.25" customHeight="1" spans="1:4">
      <c r="A50" s="22">
        <v>50804</v>
      </c>
      <c r="B50" s="22" t="s">
        <v>1124</v>
      </c>
      <c r="C50" s="7"/>
      <c r="D50" s="7"/>
    </row>
    <row r="51" s="46" customFormat="1" ht="17.25" customHeight="1" spans="1:4">
      <c r="A51" s="22">
        <v>50805</v>
      </c>
      <c r="B51" s="22" t="s">
        <v>1125</v>
      </c>
      <c r="C51" s="7"/>
      <c r="D51" s="7"/>
    </row>
    <row r="52" s="46" customFormat="1" ht="17.25" customHeight="1" spans="1:4">
      <c r="A52" s="22">
        <v>50899</v>
      </c>
      <c r="B52" s="22" t="s">
        <v>1126</v>
      </c>
      <c r="C52" s="7"/>
      <c r="D52" s="7"/>
    </row>
    <row r="53" s="46" customFormat="1" ht="17.25" customHeight="1" spans="1:4">
      <c r="A53" s="22">
        <v>509</v>
      </c>
      <c r="B53" s="61" t="s">
        <v>1127</v>
      </c>
      <c r="C53" s="7">
        <f>SUM(C54:C58)</f>
        <v>2787</v>
      </c>
      <c r="D53" s="7">
        <f>SUM(D54:D58)</f>
        <v>1</v>
      </c>
    </row>
    <row r="54" s="46" customFormat="1" ht="17.25" customHeight="1" spans="1:4">
      <c r="A54" s="22">
        <v>50901</v>
      </c>
      <c r="B54" s="22" t="s">
        <v>1128</v>
      </c>
      <c r="C54" s="7">
        <v>2479</v>
      </c>
      <c r="D54" s="7">
        <v>1</v>
      </c>
    </row>
    <row r="55" s="46" customFormat="1" ht="17.25" customHeight="1" spans="1:4">
      <c r="A55" s="22">
        <v>50902</v>
      </c>
      <c r="B55" s="22" t="s">
        <v>1129</v>
      </c>
      <c r="C55" s="7">
        <v>103</v>
      </c>
      <c r="D55" s="7"/>
    </row>
    <row r="56" s="46" customFormat="1" ht="17.25" customHeight="1" spans="1:4">
      <c r="A56" s="22">
        <v>50903</v>
      </c>
      <c r="B56" s="22" t="s">
        <v>1130</v>
      </c>
      <c r="C56" s="7"/>
      <c r="D56" s="7"/>
    </row>
    <row r="57" s="46" customFormat="1" ht="17.25" customHeight="1" spans="1:4">
      <c r="A57" s="22">
        <v>50905</v>
      </c>
      <c r="B57" s="22" t="s">
        <v>1131</v>
      </c>
      <c r="C57" s="7"/>
      <c r="D57" s="7"/>
    </row>
    <row r="58" s="46" customFormat="1" ht="17.25" customHeight="1" spans="1:4">
      <c r="A58" s="22">
        <v>50999</v>
      </c>
      <c r="B58" s="22" t="s">
        <v>1132</v>
      </c>
      <c r="C58" s="7">
        <v>205</v>
      </c>
      <c r="D58" s="7"/>
    </row>
    <row r="59" s="46" customFormat="1" ht="17.25" customHeight="1" spans="1:4">
      <c r="A59" s="22">
        <v>510</v>
      </c>
      <c r="B59" s="61" t="s">
        <v>1133</v>
      </c>
      <c r="C59" s="7">
        <f>SUM(C60:C62)</f>
        <v>10703</v>
      </c>
      <c r="D59" s="7">
        <f>SUM(D60:D62)</f>
        <v>0</v>
      </c>
    </row>
    <row r="60" s="46" customFormat="1" ht="17.25" customHeight="1" spans="1:4">
      <c r="A60" s="22">
        <v>51002</v>
      </c>
      <c r="B60" s="22" t="s">
        <v>1134</v>
      </c>
      <c r="C60" s="7">
        <v>10703</v>
      </c>
      <c r="D60" s="7"/>
    </row>
    <row r="61" s="46" customFormat="1" ht="17.25" customHeight="1" spans="1:4">
      <c r="A61" s="22">
        <v>51003</v>
      </c>
      <c r="B61" s="22" t="s">
        <v>467</v>
      </c>
      <c r="C61" s="7"/>
      <c r="D61" s="7"/>
    </row>
    <row r="62" s="46" customFormat="1" ht="17.25" customHeight="1" spans="1:4">
      <c r="A62" s="22">
        <v>51004</v>
      </c>
      <c r="B62" s="22" t="s">
        <v>1135</v>
      </c>
      <c r="C62" s="7"/>
      <c r="D62" s="7"/>
    </row>
    <row r="63" s="46" customFormat="1" ht="17.25" customHeight="1" spans="1:4">
      <c r="A63" s="22">
        <v>511</v>
      </c>
      <c r="B63" s="61" t="s">
        <v>1136</v>
      </c>
      <c r="C63" s="7">
        <f>SUM(C64:C67)</f>
        <v>12670</v>
      </c>
      <c r="D63" s="7">
        <f>SUM(D64:D67)</f>
        <v>0</v>
      </c>
    </row>
    <row r="64" s="46" customFormat="1" ht="17.25" customHeight="1" spans="1:4">
      <c r="A64" s="22">
        <v>51101</v>
      </c>
      <c r="B64" s="22" t="s">
        <v>1137</v>
      </c>
      <c r="C64" s="7">
        <v>12593</v>
      </c>
      <c r="D64" s="7"/>
    </row>
    <row r="65" s="46" customFormat="1" ht="17.25" customHeight="1" spans="1:4">
      <c r="A65" s="22">
        <v>51102</v>
      </c>
      <c r="B65" s="22" t="s">
        <v>1138</v>
      </c>
      <c r="C65" s="7"/>
      <c r="D65" s="7"/>
    </row>
    <row r="66" s="46" customFormat="1" ht="17.25" customHeight="1" spans="1:4">
      <c r="A66" s="22">
        <v>51103</v>
      </c>
      <c r="B66" s="22" t="s">
        <v>1139</v>
      </c>
      <c r="C66" s="7">
        <v>77</v>
      </c>
      <c r="D66" s="7"/>
    </row>
    <row r="67" s="46" customFormat="1" ht="17.25" customHeight="1" spans="1:4">
      <c r="A67" s="22">
        <v>51104</v>
      </c>
      <c r="B67" s="22" t="s">
        <v>1140</v>
      </c>
      <c r="C67" s="7"/>
      <c r="D67" s="7"/>
    </row>
    <row r="68" s="46" customFormat="1" ht="17.25" customHeight="1" spans="1:4">
      <c r="A68" s="22">
        <v>599</v>
      </c>
      <c r="B68" s="61" t="s">
        <v>1141</v>
      </c>
      <c r="C68" s="7">
        <f>SUM(C69:C73)</f>
        <v>40</v>
      </c>
      <c r="D68" s="7">
        <f>SUM(D69:D73)</f>
        <v>0</v>
      </c>
    </row>
    <row r="69" s="46" customFormat="1" ht="17.25" customHeight="1" spans="1:4">
      <c r="A69" s="22">
        <v>59907</v>
      </c>
      <c r="B69" s="22" t="s">
        <v>1142</v>
      </c>
      <c r="C69" s="7"/>
      <c r="D69" s="7"/>
    </row>
    <row r="70" s="46" customFormat="1" ht="17.25" customHeight="1" spans="1:4">
      <c r="A70" s="22">
        <v>59908</v>
      </c>
      <c r="B70" s="22" t="s">
        <v>1143</v>
      </c>
      <c r="C70" s="7">
        <v>40</v>
      </c>
      <c r="D70" s="7"/>
    </row>
    <row r="71" s="46" customFormat="1" ht="17.25" customHeight="1" spans="1:4">
      <c r="A71" s="22">
        <v>59909</v>
      </c>
      <c r="B71" s="22" t="s">
        <v>1144</v>
      </c>
      <c r="C71" s="7"/>
      <c r="D71" s="7"/>
    </row>
    <row r="72" s="46" customFormat="1" ht="17.25" customHeight="1" spans="1:4">
      <c r="A72" s="22">
        <v>59910</v>
      </c>
      <c r="B72" s="22" t="s">
        <v>1145</v>
      </c>
      <c r="C72" s="7"/>
      <c r="D72" s="7"/>
    </row>
    <row r="73" s="46" customFormat="1" ht="17.25" customHeight="1" spans="1:4">
      <c r="A73" s="22">
        <v>59999</v>
      </c>
      <c r="B73" s="22" t="s">
        <v>929</v>
      </c>
      <c r="C73" s="7"/>
      <c r="D73" s="7"/>
    </row>
  </sheetData>
  <mergeCells count="5">
    <mergeCell ref="A1:D1"/>
    <mergeCell ref="A3:A4"/>
    <mergeCell ref="B3:B4"/>
    <mergeCell ref="C3:C4"/>
    <mergeCell ref="D3:D4"/>
  </mergeCells>
  <dataValidations count="1">
    <dataValidation type="decimal" operator="between" allowBlank="1" showInputMessage="1" showErrorMessage="1" sqref="C5:D73">
      <formula1>-99999999999999</formula1>
      <formula2>99999999999999</formula2>
    </dataValidation>
  </dataValidations>
  <printOptions horizontalCentered="1"/>
  <pageMargins left="0.354166666666667" right="0.275"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1"/>
  <sheetViews>
    <sheetView workbookViewId="0">
      <selection activeCell="A3" sqref="A$1:A$1048576"/>
    </sheetView>
  </sheetViews>
  <sheetFormatPr defaultColWidth="12.125" defaultRowHeight="16.95" customHeight="1" outlineLevelCol="3"/>
  <cols>
    <col min="1" max="1" width="39.125" style="64" customWidth="1"/>
    <col min="2" max="2" width="8.625" style="64" customWidth="1"/>
    <col min="3" max="3" width="38.875" style="64" customWidth="1"/>
    <col min="4" max="4" width="8.625" style="64" customWidth="1"/>
    <col min="5" max="16384" width="12.125" style="46"/>
  </cols>
  <sheetData>
    <row r="1" s="46" customFormat="1" ht="33.75" customHeight="1" spans="1:4">
      <c r="A1" s="65" t="s">
        <v>8</v>
      </c>
      <c r="B1" s="65"/>
      <c r="C1" s="65"/>
      <c r="D1" s="65"/>
    </row>
    <row r="2" s="46" customFormat="1" ht="17.25" customHeight="1" spans="1:4">
      <c r="A2" s="66" t="str">
        <f>"单位："&amp;'[2]##BASEINFO'!$B$19</f>
        <v>单位：万元</v>
      </c>
      <c r="B2" s="66"/>
      <c r="C2" s="66"/>
      <c r="D2" s="66"/>
    </row>
    <row r="3" s="46" customFormat="1" ht="17.25" customHeight="1" spans="1:4">
      <c r="A3" s="13" t="s">
        <v>1146</v>
      </c>
      <c r="B3" s="13" t="s">
        <v>1147</v>
      </c>
      <c r="C3" s="13" t="s">
        <v>1146</v>
      </c>
      <c r="D3" s="13" t="s">
        <v>1147</v>
      </c>
    </row>
    <row r="4" s="46" customFormat="1" ht="17.25" customHeight="1" spans="1:4">
      <c r="A4" s="67" t="s">
        <v>1148</v>
      </c>
      <c r="B4" s="52">
        <f>'[2]L01'!C5</f>
        <v>88261</v>
      </c>
      <c r="C4" s="67" t="s">
        <v>72</v>
      </c>
      <c r="D4" s="52">
        <f>'[2]L02'!C5</f>
        <v>329381</v>
      </c>
    </row>
    <row r="5" s="46" customFormat="1" ht="17.25" customHeight="1" spans="1:4">
      <c r="A5" s="67" t="s">
        <v>1149</v>
      </c>
      <c r="B5" s="52">
        <f>SUM(B6,B13,B49)</f>
        <v>222680</v>
      </c>
      <c r="C5" s="67" t="s">
        <v>1150</v>
      </c>
      <c r="D5" s="52">
        <f>SUM(D6,D13,D49)</f>
        <v>0</v>
      </c>
    </row>
    <row r="6" s="46" customFormat="1" ht="17.25" customHeight="1" spans="1:4">
      <c r="A6" s="67" t="s">
        <v>1151</v>
      </c>
      <c r="B6" s="52">
        <f>SUM(B7:B12)</f>
        <v>7507</v>
      </c>
      <c r="C6" s="67" t="s">
        <v>1152</v>
      </c>
      <c r="D6" s="52">
        <f>SUM(D7:D12)</f>
        <v>0</v>
      </c>
    </row>
    <row r="7" s="46" customFormat="1" ht="17.25" customHeight="1" spans="1:4">
      <c r="A7" s="51" t="s">
        <v>1153</v>
      </c>
      <c r="B7" s="52">
        <v>674</v>
      </c>
      <c r="C7" s="51" t="s">
        <v>1154</v>
      </c>
      <c r="D7" s="52"/>
    </row>
    <row r="8" s="46" customFormat="1" ht="17.25" customHeight="1" spans="1:4">
      <c r="A8" s="51" t="s">
        <v>1155</v>
      </c>
      <c r="B8" s="52">
        <v>90</v>
      </c>
      <c r="C8" s="51" t="s">
        <v>1156</v>
      </c>
      <c r="D8" s="52"/>
    </row>
    <row r="9" s="46" customFormat="1" ht="17.25" customHeight="1" spans="1:4">
      <c r="A9" s="51" t="s">
        <v>1157</v>
      </c>
      <c r="B9" s="52">
        <v>944</v>
      </c>
      <c r="C9" s="51" t="s">
        <v>1158</v>
      </c>
      <c r="D9" s="52"/>
    </row>
    <row r="10" s="46" customFormat="1" ht="17.25" customHeight="1" spans="1:4">
      <c r="A10" s="51" t="s">
        <v>1159</v>
      </c>
      <c r="B10" s="52">
        <v>96</v>
      </c>
      <c r="C10" s="51" t="s">
        <v>1160</v>
      </c>
      <c r="D10" s="52"/>
    </row>
    <row r="11" s="46" customFormat="1" ht="17.25" customHeight="1" spans="1:4">
      <c r="A11" s="51" t="s">
        <v>1161</v>
      </c>
      <c r="B11" s="52">
        <v>5703</v>
      </c>
      <c r="C11" s="51" t="s">
        <v>1162</v>
      </c>
      <c r="D11" s="52"/>
    </row>
    <row r="12" s="46" customFormat="1" ht="17.25" customHeight="1" spans="1:4">
      <c r="A12" s="51" t="s">
        <v>1163</v>
      </c>
      <c r="B12" s="52"/>
      <c r="C12" s="51" t="s">
        <v>1164</v>
      </c>
      <c r="D12" s="52"/>
    </row>
    <row r="13" s="46" customFormat="1" ht="17.25" customHeight="1" spans="1:4">
      <c r="A13" s="67" t="s">
        <v>1165</v>
      </c>
      <c r="B13" s="52">
        <f>SUM(B14:B48)</f>
        <v>190478</v>
      </c>
      <c r="C13" s="67" t="s">
        <v>1166</v>
      </c>
      <c r="D13" s="52">
        <f>SUM(D14:D48)</f>
        <v>0</v>
      </c>
    </row>
    <row r="14" s="46" customFormat="1" ht="17.25" customHeight="1" spans="1:4">
      <c r="A14" s="51" t="s">
        <v>1167</v>
      </c>
      <c r="B14" s="52"/>
      <c r="C14" s="51" t="s">
        <v>1168</v>
      </c>
      <c r="D14" s="52"/>
    </row>
    <row r="15" s="46" customFormat="1" ht="17.25" customHeight="1" spans="1:4">
      <c r="A15" s="51" t="s">
        <v>1169</v>
      </c>
      <c r="B15" s="52">
        <v>42802</v>
      </c>
      <c r="C15" s="51" t="s">
        <v>1170</v>
      </c>
      <c r="D15" s="52"/>
    </row>
    <row r="16" s="46" customFormat="1" ht="17.25" customHeight="1" spans="1:4">
      <c r="A16" s="51" t="s">
        <v>1171</v>
      </c>
      <c r="B16" s="52">
        <v>14472</v>
      </c>
      <c r="C16" s="51" t="s">
        <v>1172</v>
      </c>
      <c r="D16" s="52"/>
    </row>
    <row r="17" s="46" customFormat="1" ht="17.25" customHeight="1" spans="1:4">
      <c r="A17" s="51" t="s">
        <v>1173</v>
      </c>
      <c r="B17" s="52">
        <v>25204</v>
      </c>
      <c r="C17" s="51" t="s">
        <v>1174</v>
      </c>
      <c r="D17" s="52"/>
    </row>
    <row r="18" s="46" customFormat="1" ht="17.25" customHeight="1" spans="1:4">
      <c r="A18" s="51" t="s">
        <v>1175</v>
      </c>
      <c r="B18" s="52"/>
      <c r="C18" s="51" t="s">
        <v>1176</v>
      </c>
      <c r="D18" s="52"/>
    </row>
    <row r="19" s="46" customFormat="1" ht="17.25" customHeight="1" spans="1:4">
      <c r="A19" s="51" t="s">
        <v>1177</v>
      </c>
      <c r="B19" s="52"/>
      <c r="C19" s="51" t="s">
        <v>1178</v>
      </c>
      <c r="D19" s="52"/>
    </row>
    <row r="20" s="46" customFormat="1" ht="17.25" customHeight="1" spans="1:4">
      <c r="A20" s="51" t="s">
        <v>1179</v>
      </c>
      <c r="B20" s="52"/>
      <c r="C20" s="51" t="s">
        <v>1180</v>
      </c>
      <c r="D20" s="52"/>
    </row>
    <row r="21" s="46" customFormat="1" ht="17.25" customHeight="1" spans="1:4">
      <c r="A21" s="51" t="s">
        <v>1181</v>
      </c>
      <c r="B21" s="52"/>
      <c r="C21" s="51" t="s">
        <v>1182</v>
      </c>
      <c r="D21" s="52"/>
    </row>
    <row r="22" s="46" customFormat="1" ht="17.25" customHeight="1" spans="1:4">
      <c r="A22" s="51" t="s">
        <v>1183</v>
      </c>
      <c r="B22" s="52">
        <v>52913</v>
      </c>
      <c r="C22" s="51" t="s">
        <v>1184</v>
      </c>
      <c r="D22" s="52"/>
    </row>
    <row r="23" s="46" customFormat="1" ht="17.25" customHeight="1" spans="1:4">
      <c r="A23" s="51" t="s">
        <v>1185</v>
      </c>
      <c r="B23" s="52"/>
      <c r="C23" s="51" t="s">
        <v>1186</v>
      </c>
      <c r="D23" s="52"/>
    </row>
    <row r="24" s="46" customFormat="1" ht="17.25" customHeight="1" spans="1:4">
      <c r="A24" s="51" t="s">
        <v>1187</v>
      </c>
      <c r="B24" s="52"/>
      <c r="C24" s="51" t="s">
        <v>1188</v>
      </c>
      <c r="D24" s="52"/>
    </row>
    <row r="25" s="46" customFormat="1" ht="17.25" customHeight="1" spans="1:4">
      <c r="A25" s="51" t="s">
        <v>1189</v>
      </c>
      <c r="B25" s="52"/>
      <c r="C25" s="51" t="s">
        <v>1190</v>
      </c>
      <c r="D25" s="52"/>
    </row>
    <row r="26" s="46" customFormat="1" ht="17.25" customHeight="1" spans="1:4">
      <c r="A26" s="51" t="s">
        <v>1191</v>
      </c>
      <c r="B26" s="52">
        <v>800</v>
      </c>
      <c r="C26" s="51" t="s">
        <v>1192</v>
      </c>
      <c r="D26" s="52"/>
    </row>
    <row r="27" s="46" customFormat="1" ht="17.25" customHeight="1" spans="1:4">
      <c r="A27" s="51" t="s">
        <v>1193</v>
      </c>
      <c r="B27" s="52"/>
      <c r="C27" s="51" t="s">
        <v>1194</v>
      </c>
      <c r="D27" s="52"/>
    </row>
    <row r="28" s="46" customFormat="1" ht="17.25" customHeight="1" spans="1:4">
      <c r="A28" s="51" t="s">
        <v>1195</v>
      </c>
      <c r="B28" s="52"/>
      <c r="C28" s="51" t="s">
        <v>1196</v>
      </c>
      <c r="D28" s="52"/>
    </row>
    <row r="29" s="46" customFormat="1" ht="17.25" customHeight="1" spans="1:4">
      <c r="A29" s="51" t="s">
        <v>1197</v>
      </c>
      <c r="B29" s="52"/>
      <c r="C29" s="51" t="s">
        <v>1198</v>
      </c>
      <c r="D29" s="52"/>
    </row>
    <row r="30" s="46" customFormat="1" ht="17.25" customHeight="1" spans="1:4">
      <c r="A30" s="51" t="s">
        <v>1199</v>
      </c>
      <c r="B30" s="52">
        <v>1821</v>
      </c>
      <c r="C30" s="51" t="s">
        <v>1200</v>
      </c>
      <c r="D30" s="52"/>
    </row>
    <row r="31" s="46" customFormat="1" ht="17.25" customHeight="1" spans="1:4">
      <c r="A31" s="51" t="s">
        <v>1201</v>
      </c>
      <c r="B31" s="52">
        <v>7582</v>
      </c>
      <c r="C31" s="51" t="s">
        <v>1202</v>
      </c>
      <c r="D31" s="52"/>
    </row>
    <row r="32" s="46" customFormat="1" ht="17.25" customHeight="1" spans="1:4">
      <c r="A32" s="51" t="s">
        <v>1203</v>
      </c>
      <c r="B32" s="52"/>
      <c r="C32" s="51" t="s">
        <v>1204</v>
      </c>
      <c r="D32" s="52"/>
    </row>
    <row r="33" s="46" customFormat="1" ht="17.25" customHeight="1" spans="1:4">
      <c r="A33" s="51" t="s">
        <v>1205</v>
      </c>
      <c r="B33" s="52">
        <v>693</v>
      </c>
      <c r="C33" s="51" t="s">
        <v>1206</v>
      </c>
      <c r="D33" s="52"/>
    </row>
    <row r="34" s="46" customFormat="1" ht="17.25" customHeight="1" spans="1:4">
      <c r="A34" s="51" t="s">
        <v>1207</v>
      </c>
      <c r="B34" s="52">
        <v>11510</v>
      </c>
      <c r="C34" s="51" t="s">
        <v>1208</v>
      </c>
      <c r="D34" s="52"/>
    </row>
    <row r="35" s="46" customFormat="1" ht="17.25" customHeight="1" spans="1:4">
      <c r="A35" s="51" t="s">
        <v>1209</v>
      </c>
      <c r="B35" s="52">
        <v>13530</v>
      </c>
      <c r="C35" s="51" t="s">
        <v>1210</v>
      </c>
      <c r="D35" s="52"/>
    </row>
    <row r="36" s="46" customFormat="1" ht="17.25" customHeight="1" spans="1:4">
      <c r="A36" s="51" t="s">
        <v>1211</v>
      </c>
      <c r="B36" s="52">
        <v>138</v>
      </c>
      <c r="C36" s="51" t="s">
        <v>1212</v>
      </c>
      <c r="D36" s="52"/>
    </row>
    <row r="37" s="46" customFormat="1" ht="17.25" customHeight="1" spans="1:4">
      <c r="A37" s="51" t="s">
        <v>1213</v>
      </c>
      <c r="B37" s="52">
        <v>2311</v>
      </c>
      <c r="C37" s="51" t="s">
        <v>1214</v>
      </c>
      <c r="D37" s="52"/>
    </row>
    <row r="38" s="46" customFormat="1" ht="17.25" customHeight="1" spans="1:4">
      <c r="A38" s="51" t="s">
        <v>1215</v>
      </c>
      <c r="B38" s="52">
        <v>14595</v>
      </c>
      <c r="C38" s="51" t="s">
        <v>1216</v>
      </c>
      <c r="D38" s="52"/>
    </row>
    <row r="39" s="46" customFormat="1" ht="17.25" customHeight="1" spans="1:4">
      <c r="A39" s="51" t="s">
        <v>1217</v>
      </c>
      <c r="B39" s="52">
        <v>868</v>
      </c>
      <c r="C39" s="51" t="s">
        <v>1218</v>
      </c>
      <c r="D39" s="52"/>
    </row>
    <row r="40" s="46" customFormat="1" ht="17.25" customHeight="1" spans="1:4">
      <c r="A40" s="51" t="s">
        <v>1219</v>
      </c>
      <c r="B40" s="52"/>
      <c r="C40" s="51" t="s">
        <v>1220</v>
      </c>
      <c r="D40" s="52"/>
    </row>
    <row r="41" s="46" customFormat="1" ht="17.25" customHeight="1" spans="1:4">
      <c r="A41" s="51" t="s">
        <v>1221</v>
      </c>
      <c r="B41" s="52"/>
      <c r="C41" s="51" t="s">
        <v>1222</v>
      </c>
      <c r="D41" s="52"/>
    </row>
    <row r="42" s="46" customFormat="1" ht="17.25" customHeight="1" spans="1:4">
      <c r="A42" s="51" t="s">
        <v>1223</v>
      </c>
      <c r="B42" s="52"/>
      <c r="C42" s="51" t="s">
        <v>1224</v>
      </c>
      <c r="D42" s="52"/>
    </row>
    <row r="43" s="46" customFormat="1" ht="17.25" customHeight="1" spans="1:4">
      <c r="A43" s="51" t="s">
        <v>1225</v>
      </c>
      <c r="B43" s="52"/>
      <c r="C43" s="51" t="s">
        <v>1226</v>
      </c>
      <c r="D43" s="52"/>
    </row>
    <row r="44" s="46" customFormat="1" ht="17.25" customHeight="1" spans="1:4">
      <c r="A44" s="51" t="s">
        <v>1227</v>
      </c>
      <c r="B44" s="52">
        <v>1139</v>
      </c>
      <c r="C44" s="51" t="s">
        <v>1228</v>
      </c>
      <c r="D44" s="52"/>
    </row>
    <row r="45" s="46" customFormat="1" ht="17.25" customHeight="1" spans="1:4">
      <c r="A45" s="51" t="s">
        <v>1229</v>
      </c>
      <c r="B45" s="52"/>
      <c r="C45" s="51" t="s">
        <v>1230</v>
      </c>
      <c r="D45" s="52"/>
    </row>
    <row r="46" s="46" customFormat="1" ht="17.25" customHeight="1" spans="1:4">
      <c r="A46" s="51" t="s">
        <v>1231</v>
      </c>
      <c r="B46" s="52">
        <v>100</v>
      </c>
      <c r="C46" s="51" t="s">
        <v>1232</v>
      </c>
      <c r="D46" s="52"/>
    </row>
    <row r="47" s="46" customFormat="1" ht="17.25" customHeight="1" spans="1:4">
      <c r="A47" s="51" t="s">
        <v>1233</v>
      </c>
      <c r="B47" s="52"/>
      <c r="C47" s="51" t="s">
        <v>1234</v>
      </c>
      <c r="D47" s="52"/>
    </row>
    <row r="48" s="46" customFormat="1" ht="17.25" customHeight="1" spans="1:4">
      <c r="A48" s="51" t="s">
        <v>1235</v>
      </c>
      <c r="B48" s="52"/>
      <c r="C48" s="51" t="s">
        <v>1236</v>
      </c>
      <c r="D48" s="52"/>
    </row>
    <row r="49" s="46" customFormat="1" ht="17.25" customHeight="1" spans="1:4">
      <c r="A49" s="67" t="s">
        <v>1237</v>
      </c>
      <c r="B49" s="52">
        <f>SUM(B50:B70)</f>
        <v>24695</v>
      </c>
      <c r="C49" s="67" t="s">
        <v>1238</v>
      </c>
      <c r="D49" s="52">
        <f>SUM(D50:D70)</f>
        <v>0</v>
      </c>
    </row>
    <row r="50" s="46" customFormat="1" ht="17.25" customHeight="1" spans="1:4">
      <c r="A50" s="51" t="s">
        <v>1239</v>
      </c>
      <c r="B50" s="52">
        <v>2968</v>
      </c>
      <c r="C50" s="51" t="s">
        <v>1239</v>
      </c>
      <c r="D50" s="52"/>
    </row>
    <row r="51" s="46" customFormat="1" ht="17.25" customHeight="1" spans="1:4">
      <c r="A51" s="51" t="s">
        <v>1240</v>
      </c>
      <c r="B51" s="52"/>
      <c r="C51" s="51" t="s">
        <v>1240</v>
      </c>
      <c r="D51" s="52"/>
    </row>
    <row r="52" s="46" customFormat="1" ht="17.25" customHeight="1" spans="1:4">
      <c r="A52" s="51" t="s">
        <v>1241</v>
      </c>
      <c r="B52" s="52"/>
      <c r="C52" s="51" t="s">
        <v>1241</v>
      </c>
      <c r="D52" s="52"/>
    </row>
    <row r="53" s="46" customFormat="1" ht="17.25" customHeight="1" spans="1:4">
      <c r="A53" s="51" t="s">
        <v>1242</v>
      </c>
      <c r="B53" s="52"/>
      <c r="C53" s="51" t="s">
        <v>1242</v>
      </c>
      <c r="D53" s="52"/>
    </row>
    <row r="54" s="46" customFormat="1" ht="17.25" customHeight="1" spans="1:4">
      <c r="A54" s="51" t="s">
        <v>1243</v>
      </c>
      <c r="B54" s="52"/>
      <c r="C54" s="51" t="s">
        <v>1243</v>
      </c>
      <c r="D54" s="52"/>
    </row>
    <row r="55" s="46" customFormat="1" ht="17.25" customHeight="1" spans="1:4">
      <c r="A55" s="51" t="s">
        <v>1244</v>
      </c>
      <c r="B55" s="52"/>
      <c r="C55" s="51" t="s">
        <v>1244</v>
      </c>
      <c r="D55" s="52"/>
    </row>
    <row r="56" s="46" customFormat="1" ht="17.25" customHeight="1" spans="1:4">
      <c r="A56" s="51" t="s">
        <v>1245</v>
      </c>
      <c r="B56" s="52"/>
      <c r="C56" s="51" t="s">
        <v>1245</v>
      </c>
      <c r="D56" s="52"/>
    </row>
    <row r="57" s="46" customFormat="1" ht="17.25" customHeight="1" spans="1:4">
      <c r="A57" s="51" t="s">
        <v>1246</v>
      </c>
      <c r="B57" s="52">
        <v>410</v>
      </c>
      <c r="C57" s="51" t="s">
        <v>1246</v>
      </c>
      <c r="D57" s="52"/>
    </row>
    <row r="58" s="46" customFormat="1" ht="17.25" customHeight="1" spans="1:4">
      <c r="A58" s="51" t="s">
        <v>1247</v>
      </c>
      <c r="B58" s="52">
        <v>582</v>
      </c>
      <c r="C58" s="51" t="s">
        <v>1247</v>
      </c>
      <c r="D58" s="52"/>
    </row>
    <row r="59" s="46" customFormat="1" ht="17.25" customHeight="1" spans="1:4">
      <c r="A59" s="51" t="s">
        <v>1248</v>
      </c>
      <c r="B59" s="52">
        <v>5866</v>
      </c>
      <c r="C59" s="51" t="s">
        <v>1248</v>
      </c>
      <c r="D59" s="52"/>
    </row>
    <row r="60" s="46" customFormat="1" ht="17.25" customHeight="1" spans="1:4">
      <c r="A60" s="51" t="s">
        <v>1249</v>
      </c>
      <c r="B60" s="52">
        <v>500</v>
      </c>
      <c r="C60" s="51" t="s">
        <v>1249</v>
      </c>
      <c r="D60" s="52"/>
    </row>
    <row r="61" s="46" customFormat="1" ht="17.25" customHeight="1" spans="1:4">
      <c r="A61" s="51" t="s">
        <v>1250</v>
      </c>
      <c r="B61" s="52">
        <v>3068</v>
      </c>
      <c r="C61" s="51" t="s">
        <v>1250</v>
      </c>
      <c r="D61" s="52"/>
    </row>
    <row r="62" s="46" customFormat="1" ht="17.25" customHeight="1" spans="1:4">
      <c r="A62" s="51" t="s">
        <v>1251</v>
      </c>
      <c r="B62" s="52"/>
      <c r="C62" s="51" t="s">
        <v>1251</v>
      </c>
      <c r="D62" s="52"/>
    </row>
    <row r="63" s="46" customFormat="1" ht="17.25" customHeight="1" spans="1:4">
      <c r="A63" s="51" t="s">
        <v>1252</v>
      </c>
      <c r="B63" s="52">
        <v>5494</v>
      </c>
      <c r="C63" s="51" t="s">
        <v>1252</v>
      </c>
      <c r="D63" s="52"/>
    </row>
    <row r="64" s="46" customFormat="1" ht="17.25" customHeight="1" spans="1:4">
      <c r="A64" s="51" t="s">
        <v>1253</v>
      </c>
      <c r="B64" s="52">
        <v>3074</v>
      </c>
      <c r="C64" s="51" t="s">
        <v>1253</v>
      </c>
      <c r="D64" s="52"/>
    </row>
    <row r="65" s="46" customFormat="1" ht="17.25" customHeight="1" spans="1:4">
      <c r="A65" s="51" t="s">
        <v>1254</v>
      </c>
      <c r="B65" s="52">
        <v>123</v>
      </c>
      <c r="C65" s="51" t="s">
        <v>1254</v>
      </c>
      <c r="D65" s="52"/>
    </row>
    <row r="66" s="46" customFormat="1" ht="17.25" customHeight="1" spans="1:4">
      <c r="A66" s="55" t="s">
        <v>1255</v>
      </c>
      <c r="B66" s="52">
        <v>1100</v>
      </c>
      <c r="C66" s="56" t="s">
        <v>1255</v>
      </c>
      <c r="D66" s="52"/>
    </row>
    <row r="67" s="46" customFormat="1" ht="17.25" customHeight="1" spans="1:4">
      <c r="A67" s="51" t="s">
        <v>1256</v>
      </c>
      <c r="B67" s="52"/>
      <c r="C67" s="51" t="s">
        <v>1256</v>
      </c>
      <c r="D67" s="52"/>
    </row>
    <row r="68" s="46" customFormat="1" ht="17.25" customHeight="1" spans="1:4">
      <c r="A68" s="51" t="s">
        <v>1257</v>
      </c>
      <c r="B68" s="52">
        <v>730</v>
      </c>
      <c r="C68" s="51" t="s">
        <v>1257</v>
      </c>
      <c r="D68" s="52"/>
    </row>
    <row r="69" s="46" customFormat="1" ht="17.25" customHeight="1" spans="1:4">
      <c r="A69" s="51" t="s">
        <v>1258</v>
      </c>
      <c r="B69" s="52">
        <v>732</v>
      </c>
      <c r="C69" s="51" t="s">
        <v>1258</v>
      </c>
      <c r="D69" s="52"/>
    </row>
    <row r="70" s="46" customFormat="1" ht="17.25" customHeight="1" spans="1:4">
      <c r="A70" s="51" t="s">
        <v>1259</v>
      </c>
      <c r="B70" s="52">
        <v>48</v>
      </c>
      <c r="C70" s="51" t="s">
        <v>232</v>
      </c>
      <c r="D70" s="52"/>
    </row>
    <row r="71" s="46" customFormat="1" ht="17.25" customHeight="1" spans="1:4">
      <c r="A71" s="67" t="s">
        <v>1260</v>
      </c>
      <c r="B71" s="52">
        <f>SUM(B72:B73)</f>
        <v>0</v>
      </c>
      <c r="C71" s="67" t="s">
        <v>1261</v>
      </c>
      <c r="D71" s="52">
        <f>SUM(D72:D73)</f>
        <v>6240</v>
      </c>
    </row>
    <row r="72" s="46" customFormat="1" ht="17.25" customHeight="1" spans="1:4">
      <c r="A72" s="51" t="s">
        <v>1262</v>
      </c>
      <c r="B72" s="52"/>
      <c r="C72" s="51" t="s">
        <v>1263</v>
      </c>
      <c r="D72" s="52">
        <v>168</v>
      </c>
    </row>
    <row r="73" s="46" customFormat="1" ht="17.25" customHeight="1" spans="1:4">
      <c r="A73" s="51" t="s">
        <v>1264</v>
      </c>
      <c r="B73" s="52"/>
      <c r="C73" s="51" t="s">
        <v>1265</v>
      </c>
      <c r="D73" s="52">
        <v>6072</v>
      </c>
    </row>
    <row r="74" s="46" customFormat="1" ht="17.25" customHeight="1" spans="1:4">
      <c r="A74" s="67" t="s">
        <v>1266</v>
      </c>
      <c r="B74" s="52"/>
      <c r="C74" s="51"/>
      <c r="D74" s="52"/>
    </row>
    <row r="75" s="46" customFormat="1" ht="17.25" customHeight="1" spans="1:4">
      <c r="A75" s="67" t="s">
        <v>1267</v>
      </c>
      <c r="B75" s="52">
        <v>50342</v>
      </c>
      <c r="C75" s="51"/>
      <c r="D75" s="52"/>
    </row>
    <row r="76" s="46" customFormat="1" ht="17.25" customHeight="1" spans="1:4">
      <c r="A76" s="67" t="s">
        <v>1268</v>
      </c>
      <c r="B76" s="52">
        <f>SUM(B77:B79)</f>
        <v>20913</v>
      </c>
      <c r="C76" s="67" t="s">
        <v>1269</v>
      </c>
      <c r="D76" s="52">
        <f>SUM(D77:D79)</f>
        <v>41604</v>
      </c>
    </row>
    <row r="77" s="46" customFormat="1" ht="17.25" customHeight="1" spans="1:4">
      <c r="A77" s="51" t="s">
        <v>1270</v>
      </c>
      <c r="B77" s="52">
        <v>2442</v>
      </c>
      <c r="C77" s="55" t="s">
        <v>1271</v>
      </c>
      <c r="D77" s="52"/>
    </row>
    <row r="78" s="46" customFormat="1" ht="17.25" customHeight="1" spans="1:4">
      <c r="A78" s="51" t="s">
        <v>1272</v>
      </c>
      <c r="B78" s="52"/>
      <c r="C78" s="51" t="s">
        <v>1273</v>
      </c>
      <c r="D78" s="57"/>
    </row>
    <row r="79" s="46" customFormat="1" ht="17.25" customHeight="1" spans="1:4">
      <c r="A79" s="51" t="s">
        <v>1274</v>
      </c>
      <c r="B79" s="52">
        <v>18471</v>
      </c>
      <c r="C79" s="51" t="s">
        <v>1275</v>
      </c>
      <c r="D79" s="52">
        <v>41604</v>
      </c>
    </row>
    <row r="80" s="46" customFormat="1" ht="17.25" customHeight="1" spans="1:4">
      <c r="A80" s="67" t="s">
        <v>1276</v>
      </c>
      <c r="B80" s="52">
        <f>B81</f>
        <v>0</v>
      </c>
      <c r="C80" s="67" t="s">
        <v>1277</v>
      </c>
      <c r="D80" s="52">
        <f>D81</f>
        <v>34700</v>
      </c>
    </row>
    <row r="81" s="46" customFormat="1" ht="17.25" customHeight="1" spans="1:4">
      <c r="A81" s="67" t="s">
        <v>1278</v>
      </c>
      <c r="B81" s="52">
        <f>B82</f>
        <v>0</v>
      </c>
      <c r="C81" s="67" t="s">
        <v>1279</v>
      </c>
      <c r="D81" s="52">
        <f>SUM(D82:D85)</f>
        <v>34700</v>
      </c>
    </row>
    <row r="82" s="46" customFormat="1" ht="17.25" customHeight="1" spans="1:4">
      <c r="A82" s="67" t="s">
        <v>1280</v>
      </c>
      <c r="B82" s="52">
        <f>SUM(B83:B86)</f>
        <v>0</v>
      </c>
      <c r="C82" s="51" t="s">
        <v>1281</v>
      </c>
      <c r="D82" s="52">
        <v>34700</v>
      </c>
    </row>
    <row r="83" s="46" customFormat="1" ht="17.25" customHeight="1" spans="1:4">
      <c r="A83" s="51" t="s">
        <v>1282</v>
      </c>
      <c r="B83" s="52"/>
      <c r="C83" s="51" t="s">
        <v>1283</v>
      </c>
      <c r="D83" s="52"/>
    </row>
    <row r="84" s="46" customFormat="1" ht="17.25" customHeight="1" spans="1:4">
      <c r="A84" s="51" t="s">
        <v>1284</v>
      </c>
      <c r="B84" s="52"/>
      <c r="C84" s="51" t="s">
        <v>1285</v>
      </c>
      <c r="D84" s="52"/>
    </row>
    <row r="85" s="46" customFormat="1" ht="17.25" customHeight="1" spans="1:4">
      <c r="A85" s="51" t="s">
        <v>1286</v>
      </c>
      <c r="B85" s="52"/>
      <c r="C85" s="51" t="s">
        <v>1287</v>
      </c>
      <c r="D85" s="52"/>
    </row>
    <row r="86" s="46" customFormat="1" ht="17.25" customHeight="1" spans="1:4">
      <c r="A86" s="51" t="s">
        <v>1288</v>
      </c>
      <c r="B86" s="52"/>
      <c r="C86" s="51"/>
      <c r="D86" s="52"/>
    </row>
    <row r="87" s="46" customFormat="1" ht="17.25" customHeight="1" spans="1:4">
      <c r="A87" s="67" t="s">
        <v>1289</v>
      </c>
      <c r="B87" s="52">
        <f>B88</f>
        <v>72865</v>
      </c>
      <c r="C87" s="67" t="s">
        <v>1290</v>
      </c>
      <c r="D87" s="52">
        <f>SUM(D88:D91)</f>
        <v>0</v>
      </c>
    </row>
    <row r="88" s="46" customFormat="1" ht="17.25" customHeight="1" spans="1:4">
      <c r="A88" s="67" t="s">
        <v>1291</v>
      </c>
      <c r="B88" s="52">
        <f>SUM(B89:B92)</f>
        <v>72865</v>
      </c>
      <c r="C88" s="51" t="s">
        <v>1292</v>
      </c>
      <c r="D88" s="52"/>
    </row>
    <row r="89" s="46" customFormat="1" ht="17.25" customHeight="1" spans="1:4">
      <c r="A89" s="51" t="s">
        <v>1293</v>
      </c>
      <c r="B89" s="52">
        <v>72865</v>
      </c>
      <c r="C89" s="51" t="s">
        <v>1294</v>
      </c>
      <c r="D89" s="52"/>
    </row>
    <row r="90" s="46" customFormat="1" ht="17.25" customHeight="1" spans="1:4">
      <c r="A90" s="51" t="s">
        <v>1295</v>
      </c>
      <c r="B90" s="52"/>
      <c r="C90" s="51" t="s">
        <v>1296</v>
      </c>
      <c r="D90" s="52"/>
    </row>
    <row r="91" s="46" customFormat="1" ht="17.25" customHeight="1" spans="1:4">
      <c r="A91" s="51" t="s">
        <v>1297</v>
      </c>
      <c r="B91" s="52"/>
      <c r="C91" s="51" t="s">
        <v>1298</v>
      </c>
      <c r="D91" s="52"/>
    </row>
    <row r="92" s="46" customFormat="1" ht="17.25" customHeight="1" spans="1:4">
      <c r="A92" s="51" t="s">
        <v>1299</v>
      </c>
      <c r="B92" s="52"/>
      <c r="C92" s="51"/>
      <c r="D92" s="68"/>
    </row>
    <row r="93" s="46" customFormat="1" ht="17.25" customHeight="1" spans="1:4">
      <c r="A93" s="67" t="s">
        <v>1300</v>
      </c>
      <c r="B93" s="52"/>
      <c r="C93" s="67" t="s">
        <v>1301</v>
      </c>
      <c r="D93" s="52"/>
    </row>
    <row r="94" s="46" customFormat="1" ht="17.25" customHeight="1" spans="1:4">
      <c r="A94" s="67" t="s">
        <v>1302</v>
      </c>
      <c r="B94" s="52"/>
      <c r="C94" s="67" t="s">
        <v>1303</v>
      </c>
      <c r="D94" s="52"/>
    </row>
    <row r="95" s="46" customFormat="1" ht="17.25" customHeight="1" spans="1:4">
      <c r="A95" s="67" t="s">
        <v>1304</v>
      </c>
      <c r="B95" s="52"/>
      <c r="C95" s="67" t="s">
        <v>1305</v>
      </c>
      <c r="D95" s="52"/>
    </row>
    <row r="96" s="46" customFormat="1" ht="17.25" customHeight="1" spans="1:4">
      <c r="A96" s="67" t="s">
        <v>1306</v>
      </c>
      <c r="B96" s="52">
        <v>1895</v>
      </c>
      <c r="C96" s="67" t="s">
        <v>1307</v>
      </c>
      <c r="D96" s="52">
        <v>27899</v>
      </c>
    </row>
    <row r="97" s="46" customFormat="1" ht="17.25" customHeight="1" spans="1:4">
      <c r="A97" s="67" t="s">
        <v>1308</v>
      </c>
      <c r="B97" s="52">
        <f>SUM(B98,B102,B106,B110)</f>
        <v>0</v>
      </c>
      <c r="C97" s="67" t="s">
        <v>1309</v>
      </c>
      <c r="D97" s="52">
        <f>SUM(D98,D102,D106,D110)</f>
        <v>0</v>
      </c>
    </row>
    <row r="98" s="46" customFormat="1" ht="17.25" customHeight="1" spans="1:4">
      <c r="A98" s="67" t="s">
        <v>1310</v>
      </c>
      <c r="B98" s="52">
        <f>SUM(B99:B101)</f>
        <v>0</v>
      </c>
      <c r="C98" s="67" t="s">
        <v>1311</v>
      </c>
      <c r="D98" s="52">
        <f>SUM(D99:D101)</f>
        <v>0</v>
      </c>
    </row>
    <row r="99" s="46" customFormat="1" ht="24" spans="1:4">
      <c r="A99" s="51" t="s">
        <v>1312</v>
      </c>
      <c r="B99" s="52"/>
      <c r="C99" s="51" t="s">
        <v>1313</v>
      </c>
      <c r="D99" s="52"/>
    </row>
    <row r="100" s="46" customFormat="1" ht="14.25" spans="1:4">
      <c r="A100" s="51" t="s">
        <v>1314</v>
      </c>
      <c r="B100" s="52"/>
      <c r="C100" s="51" t="s">
        <v>1315</v>
      </c>
      <c r="D100" s="52"/>
    </row>
    <row r="101" s="46" customFormat="1" ht="14.25" spans="1:4">
      <c r="A101" s="51" t="s">
        <v>1316</v>
      </c>
      <c r="B101" s="52"/>
      <c r="C101" s="51" t="s">
        <v>1317</v>
      </c>
      <c r="D101" s="52"/>
    </row>
    <row r="102" s="46" customFormat="1" ht="14.25" spans="1:4">
      <c r="A102" s="67" t="s">
        <v>1318</v>
      </c>
      <c r="B102" s="52">
        <f>SUM(B103:B105)</f>
        <v>0</v>
      </c>
      <c r="C102" s="67" t="s">
        <v>1319</v>
      </c>
      <c r="D102" s="52">
        <f>SUM(D103:D105)</f>
        <v>0</v>
      </c>
    </row>
    <row r="103" s="46" customFormat="1" ht="24" spans="1:4">
      <c r="A103" s="51" t="s">
        <v>1320</v>
      </c>
      <c r="B103" s="52"/>
      <c r="C103" s="51" t="s">
        <v>1321</v>
      </c>
      <c r="D103" s="52"/>
    </row>
    <row r="104" s="46" customFormat="1" ht="14.25" spans="1:4">
      <c r="A104" s="51" t="s">
        <v>1322</v>
      </c>
      <c r="B104" s="52"/>
      <c r="C104" s="51" t="s">
        <v>1323</v>
      </c>
      <c r="D104" s="52"/>
    </row>
    <row r="105" s="46" customFormat="1" ht="14.25" spans="1:4">
      <c r="A105" s="51" t="s">
        <v>1324</v>
      </c>
      <c r="B105" s="52"/>
      <c r="C105" s="51" t="s">
        <v>1325</v>
      </c>
      <c r="D105" s="52"/>
    </row>
    <row r="106" s="46" customFormat="1" ht="14.25" spans="1:4">
      <c r="A106" s="67" t="s">
        <v>1326</v>
      </c>
      <c r="B106" s="52">
        <f>SUM(B107:B109)</f>
        <v>0</v>
      </c>
      <c r="C106" s="67" t="s">
        <v>1327</v>
      </c>
      <c r="D106" s="52">
        <f>SUM(D107:D109)</f>
        <v>0</v>
      </c>
    </row>
    <row r="107" s="46" customFormat="1" ht="24" spans="1:4">
      <c r="A107" s="51" t="s">
        <v>1328</v>
      </c>
      <c r="B107" s="52"/>
      <c r="C107" s="51" t="s">
        <v>1329</v>
      </c>
      <c r="D107" s="52"/>
    </row>
    <row r="108" s="46" customFormat="1" ht="14.25" spans="1:4">
      <c r="A108" s="51" t="s">
        <v>1330</v>
      </c>
      <c r="B108" s="52"/>
      <c r="C108" s="51" t="s">
        <v>1331</v>
      </c>
      <c r="D108" s="52"/>
    </row>
    <row r="109" s="46" customFormat="1" ht="14.25" spans="1:4">
      <c r="A109" s="51" t="s">
        <v>1332</v>
      </c>
      <c r="B109" s="52"/>
      <c r="C109" s="51" t="s">
        <v>1333</v>
      </c>
      <c r="D109" s="52"/>
    </row>
    <row r="110" s="46" customFormat="1" ht="14.25" spans="1:4">
      <c r="A110" s="67" t="s">
        <v>1334</v>
      </c>
      <c r="B110" s="52">
        <f>SUM(B111:B113)</f>
        <v>0</v>
      </c>
      <c r="C110" s="67" t="s">
        <v>1335</v>
      </c>
      <c r="D110" s="52">
        <f>SUM(D111:D113)</f>
        <v>0</v>
      </c>
    </row>
    <row r="111" s="46" customFormat="1" ht="24" spans="1:4">
      <c r="A111" s="51" t="s">
        <v>1336</v>
      </c>
      <c r="B111" s="52"/>
      <c r="C111" s="51" t="s">
        <v>1337</v>
      </c>
      <c r="D111" s="52"/>
    </row>
    <row r="112" s="46" customFormat="1" ht="14.25" spans="1:4">
      <c r="A112" s="51" t="s">
        <v>1338</v>
      </c>
      <c r="B112" s="52"/>
      <c r="C112" s="51" t="s">
        <v>1339</v>
      </c>
      <c r="D112" s="52"/>
    </row>
    <row r="113" s="46" customFormat="1" ht="14.25" spans="1:4">
      <c r="A113" s="51" t="s">
        <v>1340</v>
      </c>
      <c r="B113" s="52"/>
      <c r="C113" s="51" t="s">
        <v>1341</v>
      </c>
      <c r="D113" s="52"/>
    </row>
    <row r="114" s="46" customFormat="1" ht="14.25" spans="1:4">
      <c r="A114" s="67" t="s">
        <v>1342</v>
      </c>
      <c r="B114" s="52"/>
      <c r="C114" s="67" t="s">
        <v>1343</v>
      </c>
      <c r="D114" s="52"/>
    </row>
    <row r="115" s="46" customFormat="1" ht="14.25" spans="1:4">
      <c r="A115" s="67" t="s">
        <v>1344</v>
      </c>
      <c r="B115" s="52"/>
      <c r="C115" s="67" t="s">
        <v>1345</v>
      </c>
      <c r="D115" s="52"/>
    </row>
    <row r="116" s="46" customFormat="1" ht="14.25" spans="1:4">
      <c r="A116" s="51"/>
      <c r="B116" s="52"/>
      <c r="C116" s="67" t="s">
        <v>1346</v>
      </c>
      <c r="D116" s="52"/>
    </row>
    <row r="117" s="46" customFormat="1" ht="14.25" spans="1:4">
      <c r="A117" s="51"/>
      <c r="B117" s="52"/>
      <c r="C117" s="67" t="s">
        <v>1347</v>
      </c>
      <c r="D117" s="52">
        <f>B120-D4-D5-D71-D76-D80-D87-D93-D94-D95-D96-D97-D114-D115-D116</f>
        <v>17132</v>
      </c>
    </row>
    <row r="118" s="46" customFormat="1" ht="14.25" spans="1:4">
      <c r="A118" s="51"/>
      <c r="B118" s="52"/>
      <c r="C118" s="67" t="s">
        <v>1348</v>
      </c>
      <c r="D118" s="52">
        <v>17132</v>
      </c>
    </row>
    <row r="119" s="46" customFormat="1" ht="14.25" spans="1:4">
      <c r="A119" s="51"/>
      <c r="B119" s="52"/>
      <c r="C119" s="67" t="s">
        <v>1349</v>
      </c>
      <c r="D119" s="52">
        <f>D117-D118</f>
        <v>0</v>
      </c>
    </row>
    <row r="120" s="46" customFormat="1" ht="14.25" spans="1:4">
      <c r="A120" s="13" t="s">
        <v>1350</v>
      </c>
      <c r="B120" s="52">
        <f>SUM(B4:B5,B71,B74:B76,B80,B87,B93:B97,B114:B115)</f>
        <v>456956</v>
      </c>
      <c r="C120" s="13" t="s">
        <v>1351</v>
      </c>
      <c r="D120" s="52">
        <f>SUM(D4:D5,D71,D76,D80,D87,D93:D97,D114:D117)</f>
        <v>456956</v>
      </c>
    </row>
    <row r="121" s="46" customFormat="1" customHeight="1" spans="1:4">
      <c r="A121" s="64"/>
      <c r="B121" s="64"/>
      <c r="C121" s="64"/>
      <c r="D121" s="64"/>
    </row>
  </sheetData>
  <mergeCells count="2">
    <mergeCell ref="A1:D1"/>
    <mergeCell ref="A2:D2"/>
  </mergeCells>
  <dataValidations count="1">
    <dataValidation type="decimal" operator="between" allowBlank="1" showInputMessage="1" showErrorMessage="1" sqref="B120 B4:B115 D4:D73 D76:D85 D87:D91 D93:D120">
      <formula1>-99999999999999</formula1>
      <formula2>99999999999999</formula2>
    </dataValidation>
  </dataValidations>
  <printOptions horizontalCentered="1"/>
  <pageMargins left="0.432638888888889" right="0.118055555555556" top="0.751388888888889" bottom="0.751388888888889" header="0.298611111111111" footer="0.298611111111111"/>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2"/>
  <sheetViews>
    <sheetView workbookViewId="0">
      <selection activeCell="A99" sqref="$A99:$XFD116"/>
    </sheetView>
  </sheetViews>
  <sheetFormatPr defaultColWidth="12.125" defaultRowHeight="16.95" customHeight="1" outlineLevelCol="4"/>
  <cols>
    <col min="1" max="1" width="40.375" style="64" customWidth="1"/>
    <col min="2" max="2" width="8.625" style="64" customWidth="1"/>
    <col min="3" max="3" width="40.375" style="64" customWidth="1"/>
    <col min="4" max="4" width="8.625" style="64" customWidth="1"/>
    <col min="5" max="5" width="12.125" style="47"/>
    <col min="6" max="16384" width="12.125" style="46"/>
  </cols>
  <sheetData>
    <row r="1" s="46" customFormat="1" ht="33.75" customHeight="1" spans="1:5">
      <c r="A1" s="65" t="s">
        <v>9</v>
      </c>
      <c r="B1" s="65"/>
      <c r="C1" s="65"/>
      <c r="D1" s="65"/>
      <c r="E1" s="47"/>
    </row>
    <row r="2" s="46" customFormat="1" ht="17.25" customHeight="1" spans="1:5">
      <c r="A2" s="66" t="str">
        <f>"单位："&amp;'[1]##BASEINFO'!$B$19</f>
        <v>单位：万元</v>
      </c>
      <c r="B2" s="66"/>
      <c r="C2" s="66"/>
      <c r="D2" s="66"/>
      <c r="E2" s="47"/>
    </row>
    <row r="3" s="46" customFormat="1" ht="17.25" customHeight="1" spans="1:5">
      <c r="A3" s="13" t="s">
        <v>1146</v>
      </c>
      <c r="B3" s="13" t="s">
        <v>1147</v>
      </c>
      <c r="C3" s="13" t="s">
        <v>1146</v>
      </c>
      <c r="D3" s="13" t="s">
        <v>1147</v>
      </c>
      <c r="E3" s="47"/>
    </row>
    <row r="4" s="46" customFormat="1" ht="17.25" customHeight="1" spans="1:5">
      <c r="A4" s="67" t="s">
        <v>1148</v>
      </c>
      <c r="B4" s="52">
        <f>'[1]L01'!C5</f>
        <v>63273</v>
      </c>
      <c r="C4" s="67" t="s">
        <v>72</v>
      </c>
      <c r="D4" s="52">
        <f>'[1]L02'!C5</f>
        <v>193414</v>
      </c>
      <c r="E4" s="47"/>
    </row>
    <row r="5" s="46" customFormat="1" ht="17.25" customHeight="1" spans="1:5">
      <c r="A5" s="67" t="s">
        <v>1149</v>
      </c>
      <c r="B5" s="52">
        <f>SUM(B6,B13,B49)</f>
        <v>222680</v>
      </c>
      <c r="C5" s="67" t="s">
        <v>1150</v>
      </c>
      <c r="D5" s="52">
        <f>SUM(D6,D13,D49)</f>
        <v>100795</v>
      </c>
      <c r="E5" s="47"/>
    </row>
    <row r="6" s="46" customFormat="1" ht="17.25" customHeight="1" spans="1:5">
      <c r="A6" s="67" t="s">
        <v>1151</v>
      </c>
      <c r="B6" s="52">
        <f>SUM(B7:B12)</f>
        <v>7507</v>
      </c>
      <c r="C6" s="67" t="s">
        <v>1152</v>
      </c>
      <c r="D6" s="52">
        <f>SUM(D7:D12)</f>
        <v>2836</v>
      </c>
      <c r="E6" s="47"/>
    </row>
    <row r="7" s="46" customFormat="1" ht="17.25" customHeight="1" spans="1:5">
      <c r="A7" s="51" t="s">
        <v>1153</v>
      </c>
      <c r="B7" s="52">
        <v>674</v>
      </c>
      <c r="C7" s="51" t="s">
        <v>1154</v>
      </c>
      <c r="D7" s="52">
        <v>108</v>
      </c>
      <c r="E7" s="47"/>
    </row>
    <row r="8" s="46" customFormat="1" ht="17.25" customHeight="1" spans="1:5">
      <c r="A8" s="51" t="s">
        <v>1155</v>
      </c>
      <c r="B8" s="52">
        <v>90</v>
      </c>
      <c r="C8" s="51" t="s">
        <v>1156</v>
      </c>
      <c r="D8" s="52"/>
      <c r="E8" s="47"/>
    </row>
    <row r="9" s="46" customFormat="1" ht="17.25" customHeight="1" spans="1:5">
      <c r="A9" s="51" t="s">
        <v>1157</v>
      </c>
      <c r="B9" s="52">
        <v>944</v>
      </c>
      <c r="C9" s="51" t="s">
        <v>1158</v>
      </c>
      <c r="D9" s="52">
        <v>220</v>
      </c>
      <c r="E9" s="47"/>
    </row>
    <row r="10" s="46" customFormat="1" ht="17.25" customHeight="1" spans="1:5">
      <c r="A10" s="51" t="s">
        <v>1159</v>
      </c>
      <c r="B10" s="52">
        <v>96</v>
      </c>
      <c r="C10" s="51" t="s">
        <v>1160</v>
      </c>
      <c r="D10" s="52">
        <v>96</v>
      </c>
      <c r="E10" s="47"/>
    </row>
    <row r="11" s="46" customFormat="1" ht="17.25" customHeight="1" spans="1:5">
      <c r="A11" s="51" t="s">
        <v>1161</v>
      </c>
      <c r="B11" s="52">
        <v>5703</v>
      </c>
      <c r="C11" s="51" t="s">
        <v>1162</v>
      </c>
      <c r="D11" s="52">
        <v>2412</v>
      </c>
      <c r="E11" s="47"/>
    </row>
    <row r="12" s="46" customFormat="1" ht="17.25" customHeight="1" spans="1:5">
      <c r="A12" s="51" t="s">
        <v>1163</v>
      </c>
      <c r="B12" s="52"/>
      <c r="C12" s="51" t="s">
        <v>1164</v>
      </c>
      <c r="D12" s="52"/>
      <c r="E12" s="47"/>
    </row>
    <row r="13" s="46" customFormat="1" ht="17.25" customHeight="1" spans="1:5">
      <c r="A13" s="67" t="s">
        <v>1165</v>
      </c>
      <c r="B13" s="52">
        <f>SUM(B14:B48)</f>
        <v>190478</v>
      </c>
      <c r="C13" s="67" t="s">
        <v>1166</v>
      </c>
      <c r="D13" s="52">
        <f>SUM(D14:D48)</f>
        <v>89428</v>
      </c>
      <c r="E13" s="47"/>
    </row>
    <row r="14" s="46" customFormat="1" ht="17.25" customHeight="1" spans="1:5">
      <c r="A14" s="51" t="s">
        <v>1167</v>
      </c>
      <c r="B14" s="52"/>
      <c r="C14" s="51" t="s">
        <v>1168</v>
      </c>
      <c r="D14" s="52"/>
      <c r="E14" s="47"/>
    </row>
    <row r="15" s="46" customFormat="1" ht="17.25" customHeight="1" spans="1:5">
      <c r="A15" s="51" t="s">
        <v>1169</v>
      </c>
      <c r="B15" s="52">
        <v>42802</v>
      </c>
      <c r="C15" s="51" t="s">
        <v>1170</v>
      </c>
      <c r="D15" s="52">
        <v>37008</v>
      </c>
      <c r="E15" s="47"/>
    </row>
    <row r="16" s="46" customFormat="1" ht="17.25" customHeight="1" spans="1:5">
      <c r="A16" s="51" t="s">
        <v>1171</v>
      </c>
      <c r="B16" s="52">
        <v>14472</v>
      </c>
      <c r="C16" s="51" t="s">
        <v>1172</v>
      </c>
      <c r="D16" s="52">
        <v>8865</v>
      </c>
      <c r="E16" s="47"/>
    </row>
    <row r="17" s="46" customFormat="1" ht="17.25" customHeight="1" spans="1:5">
      <c r="A17" s="51" t="s">
        <v>1173</v>
      </c>
      <c r="B17" s="52">
        <v>25204</v>
      </c>
      <c r="C17" s="51" t="s">
        <v>1174</v>
      </c>
      <c r="D17" s="52">
        <v>2624</v>
      </c>
      <c r="E17" s="47"/>
    </row>
    <row r="18" s="46" customFormat="1" ht="17.25" customHeight="1" spans="1:5">
      <c r="A18" s="51" t="s">
        <v>1175</v>
      </c>
      <c r="B18" s="52"/>
      <c r="C18" s="51" t="s">
        <v>1176</v>
      </c>
      <c r="D18" s="52"/>
      <c r="E18" s="47"/>
    </row>
    <row r="19" s="46" customFormat="1" ht="17.25" customHeight="1" spans="1:5">
      <c r="A19" s="51" t="s">
        <v>1177</v>
      </c>
      <c r="B19" s="52"/>
      <c r="C19" s="51" t="s">
        <v>1178</v>
      </c>
      <c r="D19" s="52"/>
      <c r="E19" s="47"/>
    </row>
    <row r="20" s="46" customFormat="1" ht="17.25" customHeight="1" spans="1:5">
      <c r="A20" s="51" t="s">
        <v>1179</v>
      </c>
      <c r="B20" s="52"/>
      <c r="C20" s="51" t="s">
        <v>1180</v>
      </c>
      <c r="D20" s="52"/>
      <c r="E20" s="47"/>
    </row>
    <row r="21" s="46" customFormat="1" ht="17.25" customHeight="1" spans="1:5">
      <c r="A21" s="51" t="s">
        <v>1181</v>
      </c>
      <c r="B21" s="52"/>
      <c r="C21" s="51" t="s">
        <v>1182</v>
      </c>
      <c r="D21" s="52"/>
      <c r="E21" s="47"/>
    </row>
    <row r="22" s="46" customFormat="1" ht="17.25" customHeight="1" spans="1:5">
      <c r="A22" s="51" t="s">
        <v>1183</v>
      </c>
      <c r="B22" s="52">
        <v>52913</v>
      </c>
      <c r="C22" s="51" t="s">
        <v>1184</v>
      </c>
      <c r="D22" s="52">
        <v>7398</v>
      </c>
      <c r="E22" s="47"/>
    </row>
    <row r="23" s="46" customFormat="1" ht="17.25" customHeight="1" spans="1:5">
      <c r="A23" s="51" t="s">
        <v>1185</v>
      </c>
      <c r="B23" s="52"/>
      <c r="C23" s="51" t="s">
        <v>1186</v>
      </c>
      <c r="D23" s="52"/>
      <c r="E23" s="47"/>
    </row>
    <row r="24" s="46" customFormat="1" ht="17.25" customHeight="1" spans="1:5">
      <c r="A24" s="51" t="s">
        <v>1187</v>
      </c>
      <c r="B24" s="52"/>
      <c r="C24" s="51" t="s">
        <v>1188</v>
      </c>
      <c r="D24" s="52"/>
      <c r="E24" s="47"/>
    </row>
    <row r="25" s="46" customFormat="1" ht="17.25" customHeight="1" spans="1:5">
      <c r="A25" s="51" t="s">
        <v>1189</v>
      </c>
      <c r="B25" s="52"/>
      <c r="C25" s="51" t="s">
        <v>1190</v>
      </c>
      <c r="D25" s="52"/>
      <c r="E25" s="47"/>
    </row>
    <row r="26" s="46" customFormat="1" ht="17.25" customHeight="1" spans="1:5">
      <c r="A26" s="51" t="s">
        <v>1191</v>
      </c>
      <c r="B26" s="52">
        <v>800</v>
      </c>
      <c r="C26" s="51" t="s">
        <v>1192</v>
      </c>
      <c r="D26" s="52">
        <v>900</v>
      </c>
      <c r="E26" s="47"/>
    </row>
    <row r="27" s="46" customFormat="1" ht="17.25" customHeight="1" spans="1:5">
      <c r="A27" s="51" t="s">
        <v>1193</v>
      </c>
      <c r="B27" s="52"/>
      <c r="C27" s="51" t="s">
        <v>1194</v>
      </c>
      <c r="D27" s="52"/>
      <c r="E27" s="47"/>
    </row>
    <row r="28" s="46" customFormat="1" ht="17.25" customHeight="1" spans="1:5">
      <c r="A28" s="51" t="s">
        <v>1195</v>
      </c>
      <c r="B28" s="52"/>
      <c r="C28" s="51" t="s">
        <v>1196</v>
      </c>
      <c r="D28" s="52"/>
      <c r="E28" s="47"/>
    </row>
    <row r="29" s="46" customFormat="1" ht="17.25" customHeight="1" spans="1:5">
      <c r="A29" s="51" t="s">
        <v>1197</v>
      </c>
      <c r="B29" s="52"/>
      <c r="C29" s="51" t="s">
        <v>1198</v>
      </c>
      <c r="D29" s="52"/>
      <c r="E29" s="47"/>
    </row>
    <row r="30" s="46" customFormat="1" ht="17.25" customHeight="1" spans="1:5">
      <c r="A30" s="51" t="s">
        <v>1199</v>
      </c>
      <c r="B30" s="52">
        <v>1821</v>
      </c>
      <c r="C30" s="51" t="s">
        <v>1200</v>
      </c>
      <c r="D30" s="52">
        <v>602</v>
      </c>
      <c r="E30" s="47"/>
    </row>
    <row r="31" s="46" customFormat="1" ht="17.25" customHeight="1" spans="1:5">
      <c r="A31" s="51" t="s">
        <v>1201</v>
      </c>
      <c r="B31" s="52">
        <v>7582</v>
      </c>
      <c r="C31" s="51" t="s">
        <v>1202</v>
      </c>
      <c r="D31" s="52">
        <v>8169</v>
      </c>
      <c r="E31" s="47"/>
    </row>
    <row r="32" s="46" customFormat="1" ht="17.25" customHeight="1" spans="1:5">
      <c r="A32" s="51" t="s">
        <v>1203</v>
      </c>
      <c r="B32" s="52"/>
      <c r="C32" s="51" t="s">
        <v>1204</v>
      </c>
      <c r="D32" s="52"/>
      <c r="E32" s="47"/>
    </row>
    <row r="33" s="46" customFormat="1" ht="17.25" customHeight="1" spans="1:5">
      <c r="A33" s="51" t="s">
        <v>1205</v>
      </c>
      <c r="B33" s="52">
        <v>693</v>
      </c>
      <c r="C33" s="51" t="s">
        <v>1206</v>
      </c>
      <c r="D33" s="52">
        <v>98</v>
      </c>
      <c r="E33" s="47"/>
    </row>
    <row r="34" s="46" customFormat="1" ht="17.25" customHeight="1" spans="1:5">
      <c r="A34" s="51" t="s">
        <v>1207</v>
      </c>
      <c r="B34" s="52">
        <v>11510</v>
      </c>
      <c r="C34" s="51" t="s">
        <v>1208</v>
      </c>
      <c r="D34" s="52">
        <v>13264</v>
      </c>
      <c r="E34" s="47"/>
    </row>
    <row r="35" s="46" customFormat="1" ht="17.25" customHeight="1" spans="1:5">
      <c r="A35" s="51" t="s">
        <v>1209</v>
      </c>
      <c r="B35" s="52">
        <v>13530</v>
      </c>
      <c r="C35" s="51" t="s">
        <v>1210</v>
      </c>
      <c r="D35" s="52">
        <v>3214</v>
      </c>
      <c r="E35" s="47"/>
    </row>
    <row r="36" s="46" customFormat="1" ht="17.25" customHeight="1" spans="1:5">
      <c r="A36" s="51" t="s">
        <v>1211</v>
      </c>
      <c r="B36" s="52">
        <v>138</v>
      </c>
      <c r="C36" s="51" t="s">
        <v>1212</v>
      </c>
      <c r="D36" s="52"/>
      <c r="E36" s="47"/>
    </row>
    <row r="37" s="46" customFormat="1" ht="17.25" customHeight="1" spans="1:5">
      <c r="A37" s="51" t="s">
        <v>1213</v>
      </c>
      <c r="B37" s="52">
        <v>2311</v>
      </c>
      <c r="C37" s="51" t="s">
        <v>1214</v>
      </c>
      <c r="D37" s="52"/>
      <c r="E37" s="47"/>
    </row>
    <row r="38" s="46" customFormat="1" ht="17.25" customHeight="1" spans="1:5">
      <c r="A38" s="51" t="s">
        <v>1215</v>
      </c>
      <c r="B38" s="52">
        <v>14595</v>
      </c>
      <c r="C38" s="51" t="s">
        <v>1216</v>
      </c>
      <c r="D38" s="52">
        <v>4300</v>
      </c>
      <c r="E38" s="47"/>
    </row>
    <row r="39" s="46" customFormat="1" ht="17.25" customHeight="1" spans="1:5">
      <c r="A39" s="51" t="s">
        <v>1217</v>
      </c>
      <c r="B39" s="52">
        <v>868</v>
      </c>
      <c r="C39" s="51" t="s">
        <v>1218</v>
      </c>
      <c r="D39" s="52">
        <v>562</v>
      </c>
      <c r="E39" s="47"/>
    </row>
    <row r="40" s="46" customFormat="1" ht="17.25" customHeight="1" spans="1:5">
      <c r="A40" s="51" t="s">
        <v>1219</v>
      </c>
      <c r="B40" s="52"/>
      <c r="C40" s="51" t="s">
        <v>1220</v>
      </c>
      <c r="D40" s="52"/>
      <c r="E40" s="47"/>
    </row>
    <row r="41" s="46" customFormat="1" ht="17.25" customHeight="1" spans="1:5">
      <c r="A41" s="51" t="s">
        <v>1221</v>
      </c>
      <c r="B41" s="52"/>
      <c r="C41" s="51" t="s">
        <v>1222</v>
      </c>
      <c r="D41" s="52"/>
      <c r="E41" s="47"/>
    </row>
    <row r="42" s="46" customFormat="1" ht="17.25" customHeight="1" spans="1:5">
      <c r="A42" s="51" t="s">
        <v>1223</v>
      </c>
      <c r="B42" s="52"/>
      <c r="C42" s="51" t="s">
        <v>1224</v>
      </c>
      <c r="D42" s="52"/>
      <c r="E42" s="47"/>
    </row>
    <row r="43" s="46" customFormat="1" ht="17.25" customHeight="1" spans="1:5">
      <c r="A43" s="51" t="s">
        <v>1225</v>
      </c>
      <c r="B43" s="52"/>
      <c r="C43" s="51" t="s">
        <v>1226</v>
      </c>
      <c r="D43" s="52"/>
      <c r="E43" s="47"/>
    </row>
    <row r="44" s="46" customFormat="1" ht="17.25" customHeight="1" spans="1:5">
      <c r="A44" s="51" t="s">
        <v>1227</v>
      </c>
      <c r="B44" s="52">
        <v>1139</v>
      </c>
      <c r="C44" s="51" t="s">
        <v>1228</v>
      </c>
      <c r="D44" s="52">
        <v>1070</v>
      </c>
      <c r="E44" s="47"/>
    </row>
    <row r="45" s="46" customFormat="1" ht="17.25" customHeight="1" spans="1:5">
      <c r="A45" s="51" t="s">
        <v>1229</v>
      </c>
      <c r="B45" s="52"/>
      <c r="C45" s="51" t="s">
        <v>1230</v>
      </c>
      <c r="D45" s="52"/>
      <c r="E45" s="47"/>
    </row>
    <row r="46" s="46" customFormat="1" ht="17.25" customHeight="1" spans="1:5">
      <c r="A46" s="51" t="s">
        <v>1231</v>
      </c>
      <c r="B46" s="52">
        <v>100</v>
      </c>
      <c r="C46" s="51" t="s">
        <v>1232</v>
      </c>
      <c r="D46" s="52"/>
      <c r="E46" s="47"/>
    </row>
    <row r="47" s="46" customFormat="1" ht="17.25" customHeight="1" spans="1:5">
      <c r="A47" s="51" t="s">
        <v>1233</v>
      </c>
      <c r="B47" s="52"/>
      <c r="C47" s="51" t="s">
        <v>1234</v>
      </c>
      <c r="D47" s="52"/>
      <c r="E47" s="47"/>
    </row>
    <row r="48" s="46" customFormat="1" ht="17.25" customHeight="1" spans="1:5">
      <c r="A48" s="51" t="s">
        <v>1235</v>
      </c>
      <c r="B48" s="52"/>
      <c r="C48" s="51" t="s">
        <v>1236</v>
      </c>
      <c r="D48" s="52">
        <v>1354</v>
      </c>
      <c r="E48" s="47"/>
    </row>
    <row r="49" s="46" customFormat="1" ht="17.25" customHeight="1" spans="1:5">
      <c r="A49" s="67" t="s">
        <v>1237</v>
      </c>
      <c r="B49" s="52">
        <f>SUM(B50:B70)</f>
        <v>24695</v>
      </c>
      <c r="C49" s="67" t="s">
        <v>1238</v>
      </c>
      <c r="D49" s="52">
        <f>SUM(D50:D70)</f>
        <v>8531</v>
      </c>
      <c r="E49" s="47"/>
    </row>
    <row r="50" s="46" customFormat="1" ht="17.25" customHeight="1" spans="1:5">
      <c r="A50" s="51" t="s">
        <v>1239</v>
      </c>
      <c r="B50" s="52">
        <v>2968</v>
      </c>
      <c r="C50" s="51" t="s">
        <v>1239</v>
      </c>
      <c r="D50" s="52">
        <v>383</v>
      </c>
      <c r="E50" s="47"/>
    </row>
    <row r="51" s="46" customFormat="1" ht="17.25" customHeight="1" spans="1:5">
      <c r="A51" s="51" t="s">
        <v>1240</v>
      </c>
      <c r="B51" s="52"/>
      <c r="C51" s="51" t="s">
        <v>1240</v>
      </c>
      <c r="D51" s="52"/>
      <c r="E51" s="47"/>
    </row>
    <row r="52" s="46" customFormat="1" ht="17.25" customHeight="1" spans="1:5">
      <c r="A52" s="51" t="s">
        <v>1241</v>
      </c>
      <c r="B52" s="52"/>
      <c r="C52" s="51" t="s">
        <v>1241</v>
      </c>
      <c r="D52" s="52"/>
      <c r="E52" s="47"/>
    </row>
    <row r="53" s="46" customFormat="1" ht="17.25" customHeight="1" spans="1:5">
      <c r="A53" s="51" t="s">
        <v>1242</v>
      </c>
      <c r="B53" s="52"/>
      <c r="C53" s="51" t="s">
        <v>1242</v>
      </c>
      <c r="D53" s="52">
        <v>11</v>
      </c>
      <c r="E53" s="47"/>
    </row>
    <row r="54" s="46" customFormat="1" ht="17.25" customHeight="1" spans="1:5">
      <c r="A54" s="51" t="s">
        <v>1243</v>
      </c>
      <c r="B54" s="52"/>
      <c r="C54" s="51" t="s">
        <v>1243</v>
      </c>
      <c r="D54" s="52"/>
      <c r="E54" s="47"/>
    </row>
    <row r="55" s="46" customFormat="1" ht="17.25" customHeight="1" spans="1:5">
      <c r="A55" s="51" t="s">
        <v>1244</v>
      </c>
      <c r="B55" s="52"/>
      <c r="C55" s="51" t="s">
        <v>1244</v>
      </c>
      <c r="D55" s="52"/>
      <c r="E55" s="47"/>
    </row>
    <row r="56" s="46" customFormat="1" ht="17.25" customHeight="1" spans="1:5">
      <c r="A56" s="51" t="s">
        <v>1245</v>
      </c>
      <c r="B56" s="52"/>
      <c r="C56" s="51" t="s">
        <v>1245</v>
      </c>
      <c r="D56" s="52"/>
      <c r="E56" s="47"/>
    </row>
    <row r="57" s="46" customFormat="1" ht="17.25" customHeight="1" spans="1:5">
      <c r="A57" s="51" t="s">
        <v>1246</v>
      </c>
      <c r="B57" s="52">
        <v>410</v>
      </c>
      <c r="C57" s="51" t="s">
        <v>1246</v>
      </c>
      <c r="D57" s="52">
        <v>77</v>
      </c>
      <c r="E57" s="47"/>
    </row>
    <row r="58" s="46" customFormat="1" ht="17.25" customHeight="1" spans="1:5">
      <c r="A58" s="51" t="s">
        <v>1247</v>
      </c>
      <c r="B58" s="52">
        <v>582</v>
      </c>
      <c r="C58" s="51" t="s">
        <v>1247</v>
      </c>
      <c r="D58" s="52">
        <v>547</v>
      </c>
      <c r="E58" s="47"/>
    </row>
    <row r="59" s="46" customFormat="1" ht="17.25" customHeight="1" spans="1:5">
      <c r="A59" s="51" t="s">
        <v>1248</v>
      </c>
      <c r="B59" s="52">
        <v>5866</v>
      </c>
      <c r="C59" s="51" t="s">
        <v>1248</v>
      </c>
      <c r="D59" s="52">
        <v>1333</v>
      </c>
      <c r="E59" s="47"/>
    </row>
    <row r="60" s="46" customFormat="1" ht="17.25" customHeight="1" spans="1:5">
      <c r="A60" s="51" t="s">
        <v>1249</v>
      </c>
      <c r="B60" s="52">
        <v>500</v>
      </c>
      <c r="C60" s="51" t="s">
        <v>1249</v>
      </c>
      <c r="D60" s="52">
        <v>614</v>
      </c>
      <c r="E60" s="47"/>
    </row>
    <row r="61" s="46" customFormat="1" ht="17.25" customHeight="1" spans="1:5">
      <c r="A61" s="51" t="s">
        <v>1250</v>
      </c>
      <c r="B61" s="52">
        <v>3068</v>
      </c>
      <c r="C61" s="51" t="s">
        <v>1250</v>
      </c>
      <c r="D61" s="52">
        <v>2877</v>
      </c>
      <c r="E61" s="47"/>
    </row>
    <row r="62" s="46" customFormat="1" ht="17.25" customHeight="1" spans="1:5">
      <c r="A62" s="51" t="s">
        <v>1251</v>
      </c>
      <c r="B62" s="52"/>
      <c r="C62" s="51" t="s">
        <v>1251</v>
      </c>
      <c r="D62" s="52">
        <v>529</v>
      </c>
      <c r="E62" s="47"/>
    </row>
    <row r="63" s="46" customFormat="1" ht="17.25" customHeight="1" spans="1:5">
      <c r="A63" s="51" t="s">
        <v>1252</v>
      </c>
      <c r="B63" s="52">
        <v>5494</v>
      </c>
      <c r="C63" s="51" t="s">
        <v>1252</v>
      </c>
      <c r="D63" s="52"/>
      <c r="E63" s="47"/>
    </row>
    <row r="64" s="46" customFormat="1" ht="17.25" customHeight="1" spans="1:5">
      <c r="A64" s="51" t="s">
        <v>1253</v>
      </c>
      <c r="B64" s="52">
        <v>3074</v>
      </c>
      <c r="C64" s="51" t="s">
        <v>1253</v>
      </c>
      <c r="D64" s="52">
        <v>15</v>
      </c>
      <c r="E64" s="47"/>
    </row>
    <row r="65" s="46" customFormat="1" ht="17.25" customHeight="1" spans="1:5">
      <c r="A65" s="51" t="s">
        <v>1254</v>
      </c>
      <c r="B65" s="52">
        <v>123</v>
      </c>
      <c r="C65" s="51" t="s">
        <v>1254</v>
      </c>
      <c r="D65" s="52"/>
      <c r="E65" s="47"/>
    </row>
    <row r="66" s="46" customFormat="1" ht="17.25" customHeight="1" spans="1:5">
      <c r="A66" s="55" t="s">
        <v>1255</v>
      </c>
      <c r="B66" s="52">
        <v>1100</v>
      </c>
      <c r="C66" s="56" t="s">
        <v>1255</v>
      </c>
      <c r="D66" s="52">
        <v>100</v>
      </c>
      <c r="E66" s="47"/>
    </row>
    <row r="67" s="46" customFormat="1" ht="17.25" customHeight="1" spans="1:5">
      <c r="A67" s="51" t="s">
        <v>1256</v>
      </c>
      <c r="B67" s="52"/>
      <c r="C67" s="51" t="s">
        <v>1256</v>
      </c>
      <c r="D67" s="52"/>
      <c r="E67" s="47"/>
    </row>
    <row r="68" s="46" customFormat="1" ht="17.25" customHeight="1" spans="1:5">
      <c r="A68" s="51" t="s">
        <v>1257</v>
      </c>
      <c r="B68" s="52">
        <v>730</v>
      </c>
      <c r="C68" s="51" t="s">
        <v>1257</v>
      </c>
      <c r="D68" s="52">
        <v>1920</v>
      </c>
      <c r="E68" s="47"/>
    </row>
    <row r="69" s="46" customFormat="1" ht="17.25" customHeight="1" spans="1:5">
      <c r="A69" s="51" t="s">
        <v>1258</v>
      </c>
      <c r="B69" s="52">
        <v>732</v>
      </c>
      <c r="C69" s="51" t="s">
        <v>1258</v>
      </c>
      <c r="D69" s="52">
        <v>125</v>
      </c>
      <c r="E69" s="47"/>
    </row>
    <row r="70" s="46" customFormat="1" ht="17.25" customHeight="1" spans="1:5">
      <c r="A70" s="51" t="s">
        <v>1259</v>
      </c>
      <c r="B70" s="52">
        <v>48</v>
      </c>
      <c r="C70" s="51" t="s">
        <v>232</v>
      </c>
      <c r="D70" s="52"/>
      <c r="E70" s="47"/>
    </row>
    <row r="71" s="46" customFormat="1" ht="17.25" customHeight="1" spans="1:5">
      <c r="A71" s="67" t="s">
        <v>1260</v>
      </c>
      <c r="B71" s="52">
        <f>SUM(B72:B73)</f>
        <v>5811</v>
      </c>
      <c r="C71" s="67" t="s">
        <v>1261</v>
      </c>
      <c r="D71" s="52">
        <f>SUM(D72:D73)</f>
        <v>6240</v>
      </c>
      <c r="E71" s="47"/>
    </row>
    <row r="72" s="46" customFormat="1" ht="17.25" customHeight="1" spans="1:5">
      <c r="A72" s="51" t="s">
        <v>1262</v>
      </c>
      <c r="B72" s="52"/>
      <c r="C72" s="51" t="s">
        <v>1263</v>
      </c>
      <c r="D72" s="52">
        <v>168</v>
      </c>
      <c r="E72" s="47"/>
    </row>
    <row r="73" s="46" customFormat="1" ht="17.25" customHeight="1" spans="1:5">
      <c r="A73" s="51" t="s">
        <v>1264</v>
      </c>
      <c r="B73" s="52">
        <v>5811</v>
      </c>
      <c r="C73" s="51" t="s">
        <v>1265</v>
      </c>
      <c r="D73" s="52">
        <v>6072</v>
      </c>
      <c r="E73" s="47"/>
    </row>
    <row r="74" s="46" customFormat="1" ht="17.25" customHeight="1" spans="1:5">
      <c r="A74" s="67" t="s">
        <v>1266</v>
      </c>
      <c r="B74" s="52"/>
      <c r="C74" s="51"/>
      <c r="D74" s="52"/>
      <c r="E74" s="47"/>
    </row>
    <row r="75" s="46" customFormat="1" ht="17.25" customHeight="1" spans="1:5">
      <c r="A75" s="67" t="s">
        <v>1267</v>
      </c>
      <c r="B75" s="52">
        <v>46528</v>
      </c>
      <c r="C75" s="51"/>
      <c r="D75" s="52"/>
      <c r="E75" s="47"/>
    </row>
    <row r="76" s="46" customFormat="1" ht="17.25" customHeight="1" spans="1:5">
      <c r="A76" s="67" t="s">
        <v>1268</v>
      </c>
      <c r="B76" s="52">
        <f>SUM(B77:B79)</f>
        <v>19130</v>
      </c>
      <c r="C76" s="67" t="s">
        <v>1269</v>
      </c>
      <c r="D76" s="52">
        <f>SUM(D77:D79)</f>
        <v>38481</v>
      </c>
      <c r="E76" s="47"/>
    </row>
    <row r="77" s="46" customFormat="1" ht="17.25" customHeight="1" spans="1:5">
      <c r="A77" s="51" t="s">
        <v>1270</v>
      </c>
      <c r="B77" s="52">
        <v>2230</v>
      </c>
      <c r="C77" s="55" t="s">
        <v>1271</v>
      </c>
      <c r="D77" s="52"/>
      <c r="E77" s="47"/>
    </row>
    <row r="78" s="46" customFormat="1" ht="17.25" customHeight="1" spans="1:5">
      <c r="A78" s="51" t="s">
        <v>1272</v>
      </c>
      <c r="B78" s="52"/>
      <c r="C78" s="51" t="s">
        <v>1273</v>
      </c>
      <c r="D78" s="57"/>
      <c r="E78" s="47"/>
    </row>
    <row r="79" s="46" customFormat="1" ht="17.25" customHeight="1" spans="1:5">
      <c r="A79" s="51" t="s">
        <v>1274</v>
      </c>
      <c r="B79" s="52">
        <v>16900</v>
      </c>
      <c r="C79" s="51" t="s">
        <v>1275</v>
      </c>
      <c r="D79" s="52">
        <v>38481</v>
      </c>
      <c r="E79" s="47"/>
    </row>
    <row r="80" s="46" customFormat="1" ht="17.25" customHeight="1" spans="1:5">
      <c r="A80" s="67" t="s">
        <v>1276</v>
      </c>
      <c r="B80" s="52">
        <f>B81</f>
        <v>0</v>
      </c>
      <c r="C80" s="67" t="s">
        <v>1277</v>
      </c>
      <c r="D80" s="52">
        <f>D81</f>
        <v>34700</v>
      </c>
      <c r="E80" s="47"/>
    </row>
    <row r="81" s="46" customFormat="1" ht="17.25" customHeight="1" spans="1:5">
      <c r="A81" s="67" t="s">
        <v>1278</v>
      </c>
      <c r="B81" s="52">
        <f>B82</f>
        <v>0</v>
      </c>
      <c r="C81" s="67" t="s">
        <v>1279</v>
      </c>
      <c r="D81" s="52">
        <f>SUM(D82:D85)</f>
        <v>34700</v>
      </c>
      <c r="E81" s="47"/>
    </row>
    <row r="82" s="46" customFormat="1" ht="17.25" customHeight="1" spans="1:5">
      <c r="A82" s="67" t="s">
        <v>1280</v>
      </c>
      <c r="B82" s="52">
        <f>SUM(B83:B86)</f>
        <v>0</v>
      </c>
      <c r="C82" s="51" t="s">
        <v>1281</v>
      </c>
      <c r="D82" s="52">
        <v>34700</v>
      </c>
      <c r="E82" s="47"/>
    </row>
    <row r="83" s="46" customFormat="1" ht="17.25" customHeight="1" spans="1:5">
      <c r="A83" s="51" t="s">
        <v>1282</v>
      </c>
      <c r="B83" s="52"/>
      <c r="C83" s="51" t="s">
        <v>1283</v>
      </c>
      <c r="D83" s="52"/>
      <c r="E83" s="47"/>
    </row>
    <row r="84" s="46" customFormat="1" ht="17.25" customHeight="1" spans="1:5">
      <c r="A84" s="51" t="s">
        <v>1284</v>
      </c>
      <c r="B84" s="52"/>
      <c r="C84" s="51" t="s">
        <v>1285</v>
      </c>
      <c r="D84" s="52"/>
      <c r="E84" s="47"/>
    </row>
    <row r="85" s="46" customFormat="1" ht="17.25" customHeight="1" spans="1:5">
      <c r="A85" s="51" t="s">
        <v>1286</v>
      </c>
      <c r="B85" s="52"/>
      <c r="C85" s="51" t="s">
        <v>1287</v>
      </c>
      <c r="D85" s="52"/>
      <c r="E85" s="47"/>
    </row>
    <row r="86" s="46" customFormat="1" ht="17.25" customHeight="1" spans="1:5">
      <c r="A86" s="51" t="s">
        <v>1288</v>
      </c>
      <c r="B86" s="52"/>
      <c r="C86" s="51"/>
      <c r="D86" s="52"/>
      <c r="E86" s="47"/>
    </row>
    <row r="87" s="46" customFormat="1" ht="17.25" customHeight="1" spans="1:5">
      <c r="A87" s="67" t="s">
        <v>1289</v>
      </c>
      <c r="B87" s="52">
        <f>B88</f>
        <v>72865</v>
      </c>
      <c r="C87" s="67" t="s">
        <v>1290</v>
      </c>
      <c r="D87" s="52">
        <f>SUM(D88:D91)</f>
        <v>18392</v>
      </c>
      <c r="E87" s="47"/>
    </row>
    <row r="88" s="46" customFormat="1" ht="17.25" customHeight="1" spans="1:5">
      <c r="A88" s="67" t="s">
        <v>1291</v>
      </c>
      <c r="B88" s="52">
        <f>SUM(B89:B92)</f>
        <v>72865</v>
      </c>
      <c r="C88" s="51" t="s">
        <v>1292</v>
      </c>
      <c r="D88" s="52">
        <v>18392</v>
      </c>
      <c r="E88" s="47"/>
    </row>
    <row r="89" s="46" customFormat="1" ht="17.25" customHeight="1" spans="1:5">
      <c r="A89" s="51" t="s">
        <v>1293</v>
      </c>
      <c r="B89" s="52">
        <v>72865</v>
      </c>
      <c r="C89" s="51" t="s">
        <v>1294</v>
      </c>
      <c r="D89" s="52"/>
      <c r="E89" s="47"/>
    </row>
    <row r="90" s="46" customFormat="1" ht="17.25" customHeight="1" spans="1:5">
      <c r="A90" s="51" t="s">
        <v>1295</v>
      </c>
      <c r="B90" s="52"/>
      <c r="C90" s="51" t="s">
        <v>1296</v>
      </c>
      <c r="D90" s="52"/>
      <c r="E90" s="47"/>
    </row>
    <row r="91" s="46" customFormat="1" ht="17.25" customHeight="1" spans="1:5">
      <c r="A91" s="51" t="s">
        <v>1297</v>
      </c>
      <c r="B91" s="52"/>
      <c r="C91" s="51" t="s">
        <v>1298</v>
      </c>
      <c r="D91" s="52"/>
      <c r="E91" s="47"/>
    </row>
    <row r="92" s="46" customFormat="1" ht="17.25" customHeight="1" spans="1:5">
      <c r="A92" s="51" t="s">
        <v>1299</v>
      </c>
      <c r="B92" s="52"/>
      <c r="C92" s="51"/>
      <c r="D92" s="68"/>
      <c r="E92" s="47"/>
    </row>
    <row r="93" s="46" customFormat="1" ht="17.25" customHeight="1" spans="1:5">
      <c r="A93" s="67" t="s">
        <v>1300</v>
      </c>
      <c r="B93" s="52"/>
      <c r="C93" s="67" t="s">
        <v>1301</v>
      </c>
      <c r="D93" s="52"/>
      <c r="E93" s="47"/>
    </row>
    <row r="94" s="46" customFormat="1" ht="17.25" customHeight="1" spans="1:5">
      <c r="A94" s="67" t="s">
        <v>1302</v>
      </c>
      <c r="B94" s="52"/>
      <c r="C94" s="67" t="s">
        <v>1303</v>
      </c>
      <c r="D94" s="52"/>
      <c r="E94" s="47"/>
    </row>
    <row r="95" s="46" customFormat="1" ht="17.25" customHeight="1" spans="1:5">
      <c r="A95" s="67" t="s">
        <v>1304</v>
      </c>
      <c r="B95" s="52"/>
      <c r="C95" s="67" t="s">
        <v>1305</v>
      </c>
      <c r="D95" s="52"/>
      <c r="E95" s="47"/>
    </row>
    <row r="96" s="46" customFormat="1" ht="17.25" customHeight="1" spans="1:5">
      <c r="A96" s="67" t="s">
        <v>1306</v>
      </c>
      <c r="B96" s="52">
        <v>1595</v>
      </c>
      <c r="C96" s="67" t="s">
        <v>1307</v>
      </c>
      <c r="D96" s="52">
        <v>27179</v>
      </c>
      <c r="E96" s="47"/>
    </row>
    <row r="97" s="46" customFormat="1" ht="17.25" customHeight="1" spans="1:5">
      <c r="A97" s="67" t="s">
        <v>1308</v>
      </c>
      <c r="B97" s="52">
        <f>SUM(B98,B102,B106,B110)</f>
        <v>0</v>
      </c>
      <c r="C97" s="67" t="s">
        <v>1309</v>
      </c>
      <c r="D97" s="52">
        <f>SUM(D98,D102,D106,D110)</f>
        <v>0</v>
      </c>
      <c r="E97" s="47"/>
    </row>
    <row r="98" s="46" customFormat="1" ht="17.25" customHeight="1" spans="1:5">
      <c r="A98" s="67" t="s">
        <v>1310</v>
      </c>
      <c r="B98" s="52">
        <f>SUM(B99:B101)</f>
        <v>0</v>
      </c>
      <c r="C98" s="67" t="s">
        <v>1311</v>
      </c>
      <c r="D98" s="52">
        <f>SUM(D99:D101)</f>
        <v>0</v>
      </c>
      <c r="E98" s="47"/>
    </row>
    <row r="99" s="46" customFormat="1" ht="24" spans="1:5">
      <c r="A99" s="51" t="s">
        <v>1312</v>
      </c>
      <c r="B99" s="52"/>
      <c r="C99" s="51" t="s">
        <v>1313</v>
      </c>
      <c r="D99" s="52"/>
      <c r="E99" s="47"/>
    </row>
    <row r="100" s="46" customFormat="1" ht="14.25" spans="1:5">
      <c r="A100" s="51" t="s">
        <v>1314</v>
      </c>
      <c r="B100" s="52"/>
      <c r="C100" s="51" t="s">
        <v>1315</v>
      </c>
      <c r="D100" s="52"/>
      <c r="E100" s="47"/>
    </row>
    <row r="101" s="46" customFormat="1" ht="14.25" spans="1:5">
      <c r="A101" s="51" t="s">
        <v>1316</v>
      </c>
      <c r="B101" s="52"/>
      <c r="C101" s="51" t="s">
        <v>1317</v>
      </c>
      <c r="D101" s="52"/>
      <c r="E101" s="47"/>
    </row>
    <row r="102" s="46" customFormat="1" ht="14.25" spans="1:5">
      <c r="A102" s="67" t="s">
        <v>1318</v>
      </c>
      <c r="B102" s="52">
        <f>SUM(B103:B105)</f>
        <v>0</v>
      </c>
      <c r="C102" s="67" t="s">
        <v>1319</v>
      </c>
      <c r="D102" s="52">
        <f>SUM(D103:D105)</f>
        <v>0</v>
      </c>
      <c r="E102" s="47"/>
    </row>
    <row r="103" s="46" customFormat="1" ht="24" spans="1:5">
      <c r="A103" s="51" t="s">
        <v>1320</v>
      </c>
      <c r="B103" s="52"/>
      <c r="C103" s="51" t="s">
        <v>1321</v>
      </c>
      <c r="D103" s="52"/>
      <c r="E103" s="47"/>
    </row>
    <row r="104" s="46" customFormat="1" ht="14.25" spans="1:5">
      <c r="A104" s="51" t="s">
        <v>1322</v>
      </c>
      <c r="B104" s="52"/>
      <c r="C104" s="51" t="s">
        <v>1323</v>
      </c>
      <c r="D104" s="52"/>
      <c r="E104" s="47"/>
    </row>
    <row r="105" s="46" customFormat="1" ht="14.25" spans="1:5">
      <c r="A105" s="51" t="s">
        <v>1324</v>
      </c>
      <c r="B105" s="52"/>
      <c r="C105" s="51" t="s">
        <v>1325</v>
      </c>
      <c r="D105" s="52"/>
      <c r="E105" s="47"/>
    </row>
    <row r="106" s="46" customFormat="1" ht="14.25" spans="1:5">
      <c r="A106" s="67" t="s">
        <v>1326</v>
      </c>
      <c r="B106" s="52">
        <f>SUM(B107:B109)</f>
        <v>0</v>
      </c>
      <c r="C106" s="67" t="s">
        <v>1327</v>
      </c>
      <c r="D106" s="52">
        <f>SUM(D107:D109)</f>
        <v>0</v>
      </c>
      <c r="E106" s="47"/>
    </row>
    <row r="107" s="46" customFormat="1" ht="24" spans="1:5">
      <c r="A107" s="51" t="s">
        <v>1328</v>
      </c>
      <c r="B107" s="52"/>
      <c r="C107" s="51" t="s">
        <v>1329</v>
      </c>
      <c r="D107" s="52"/>
      <c r="E107" s="47"/>
    </row>
    <row r="108" s="46" customFormat="1" ht="14.25" spans="1:5">
      <c r="A108" s="51" t="s">
        <v>1330</v>
      </c>
      <c r="B108" s="52"/>
      <c r="C108" s="51" t="s">
        <v>1331</v>
      </c>
      <c r="D108" s="52"/>
      <c r="E108" s="47"/>
    </row>
    <row r="109" s="46" customFormat="1" ht="14.25" spans="1:5">
      <c r="A109" s="51" t="s">
        <v>1332</v>
      </c>
      <c r="B109" s="52"/>
      <c r="C109" s="51" t="s">
        <v>1333</v>
      </c>
      <c r="D109" s="52"/>
      <c r="E109" s="47"/>
    </row>
    <row r="110" s="46" customFormat="1" ht="14.25" spans="1:5">
      <c r="A110" s="67" t="s">
        <v>1334</v>
      </c>
      <c r="B110" s="52">
        <f>SUM(B111:B113)</f>
        <v>0</v>
      </c>
      <c r="C110" s="67" t="s">
        <v>1335</v>
      </c>
      <c r="D110" s="52">
        <f>SUM(D111:D113)</f>
        <v>0</v>
      </c>
      <c r="E110" s="47"/>
    </row>
    <row r="111" s="46" customFormat="1" ht="24" spans="1:5">
      <c r="A111" s="51" t="s">
        <v>1336</v>
      </c>
      <c r="B111" s="52"/>
      <c r="C111" s="51" t="s">
        <v>1337</v>
      </c>
      <c r="D111" s="52"/>
      <c r="E111" s="47"/>
    </row>
    <row r="112" s="46" customFormat="1" ht="14.25" spans="1:5">
      <c r="A112" s="51" t="s">
        <v>1338</v>
      </c>
      <c r="B112" s="52"/>
      <c r="C112" s="51" t="s">
        <v>1339</v>
      </c>
      <c r="D112" s="52"/>
      <c r="E112" s="47"/>
    </row>
    <row r="113" s="46" customFormat="1" ht="14.25" spans="1:5">
      <c r="A113" s="51" t="s">
        <v>1340</v>
      </c>
      <c r="B113" s="52"/>
      <c r="C113" s="51" t="s">
        <v>1341</v>
      </c>
      <c r="D113" s="52"/>
      <c r="E113" s="47"/>
    </row>
    <row r="114" s="46" customFormat="1" ht="14.25" spans="1:5">
      <c r="A114" s="67" t="s">
        <v>1342</v>
      </c>
      <c r="B114" s="52"/>
      <c r="C114" s="67" t="s">
        <v>1343</v>
      </c>
      <c r="D114" s="52"/>
      <c r="E114" s="47"/>
    </row>
    <row r="115" s="46" customFormat="1" ht="14.25" spans="1:5">
      <c r="A115" s="67" t="s">
        <v>1344</v>
      </c>
      <c r="B115" s="52"/>
      <c r="C115" s="67" t="s">
        <v>1345</v>
      </c>
      <c r="D115" s="52"/>
      <c r="E115" s="47"/>
    </row>
    <row r="116" s="46" customFormat="1" ht="14.25" spans="1:5">
      <c r="A116" s="51"/>
      <c r="B116" s="52"/>
      <c r="C116" s="67" t="s">
        <v>1346</v>
      </c>
      <c r="D116" s="52"/>
      <c r="E116" s="47"/>
    </row>
    <row r="117" s="46" customFormat="1" ht="17.25" customHeight="1" spans="1:5">
      <c r="A117" s="51"/>
      <c r="B117" s="52"/>
      <c r="C117" s="67" t="s">
        <v>1347</v>
      </c>
      <c r="D117" s="52">
        <f>B120-D4-D5-D71-D76-D80-D87-D93-D94-D95-D96-D97-D114-D115-D116</f>
        <v>12681</v>
      </c>
      <c r="E117" s="47"/>
    </row>
    <row r="118" s="46" customFormat="1" ht="17.25" customHeight="1" spans="1:5">
      <c r="A118" s="51"/>
      <c r="B118" s="52"/>
      <c r="C118" s="67" t="s">
        <v>1348</v>
      </c>
      <c r="D118" s="52">
        <v>12681</v>
      </c>
      <c r="E118" s="47"/>
    </row>
    <row r="119" s="46" customFormat="1" ht="17.25" customHeight="1" spans="1:5">
      <c r="A119" s="51"/>
      <c r="B119" s="52"/>
      <c r="C119" s="67" t="s">
        <v>1349</v>
      </c>
      <c r="D119" s="52">
        <f>D117-D118</f>
        <v>0</v>
      </c>
      <c r="E119" s="47"/>
    </row>
    <row r="120" s="46" customFormat="1" ht="17.25" customHeight="1" spans="1:5">
      <c r="A120" s="13" t="s">
        <v>1350</v>
      </c>
      <c r="B120" s="52">
        <f>SUM(B4:B5,B71,B74:B76,B80,B87,B93:B97,B114:B115)</f>
        <v>431882</v>
      </c>
      <c r="C120" s="13" t="s">
        <v>1351</v>
      </c>
      <c r="D120" s="52">
        <f>SUM(D4:D5,D71,D76,D80,D87,D93:D97,D114:D117)</f>
        <v>431882</v>
      </c>
      <c r="E120" s="47"/>
    </row>
    <row r="121" s="46" customFormat="1" customHeight="1" spans="1:5">
      <c r="A121" s="64"/>
      <c r="B121" s="64"/>
      <c r="C121" s="64"/>
      <c r="D121" s="64"/>
      <c r="E121" s="47"/>
    </row>
    <row r="122" s="46" customFormat="1" customHeight="1" spans="1:5">
      <c r="A122" s="64"/>
      <c r="B122" s="64"/>
      <c r="C122" s="64"/>
      <c r="D122" s="64"/>
      <c r="E122" s="47"/>
    </row>
  </sheetData>
  <mergeCells count="2">
    <mergeCell ref="A1:D1"/>
    <mergeCell ref="A2:D2"/>
  </mergeCells>
  <dataValidations count="1">
    <dataValidation type="decimal" operator="between" allowBlank="1" showInputMessage="1" showErrorMessage="1" sqref="B120 B4:B115 D4:D73 D76:D85 D87:D91 D93:D120">
      <formula1>-99999999999999</formula1>
      <formula2>99999999999999</formula2>
    </dataValidation>
  </dataValidations>
  <printOptions horizontalCentered="1"/>
  <pageMargins left="0.275" right="0.118055555555556" top="0.472222222222222" bottom="0.432638888888889" header="0.275" footer="0.2361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25</vt:i4>
      </vt:variant>
    </vt:vector>
  </HeadingPairs>
  <TitlesOfParts>
    <vt:vector size="25" baseType="lpstr">
      <vt:lpstr>封面</vt:lpstr>
      <vt:lpstr>一般公共决算（目录）</vt:lpstr>
      <vt:lpstr>(1)一般公共预算收入决算表</vt:lpstr>
      <vt:lpstr>(2)一般公共预算支出决算表</vt:lpstr>
      <vt:lpstr>(3)一般公共预算本级支出决算表</vt:lpstr>
      <vt:lpstr>（4）一般公共预算政府经济分类支出决算表</vt:lpstr>
      <vt:lpstr>（5）一般公共预算本级政府经济分类决算表</vt:lpstr>
      <vt:lpstr>（6）一般公共预算示范区税收返还和转移支付表</vt:lpstr>
      <vt:lpstr>（7）一般公共预算本级税收返还和转移支付表</vt:lpstr>
      <vt:lpstr>（8）政府一般债务限额和余额情况决算表</vt:lpstr>
      <vt:lpstr>政府性基金决算（目录）</vt:lpstr>
      <vt:lpstr>（1）政府性基金收入决算表</vt:lpstr>
      <vt:lpstr>（2）政府性基金支出决算表</vt:lpstr>
      <vt:lpstr>（3）本级政府性基金支出表</vt:lpstr>
      <vt:lpstr>（4）政府性基金转移支付决算表</vt:lpstr>
      <vt:lpstr>（5）本级政府性基金转移支付决算表</vt:lpstr>
      <vt:lpstr>（6）政府专项债务限额和余额情况决算表</vt:lpstr>
      <vt:lpstr>国有资本经营决算（目录）</vt:lpstr>
      <vt:lpstr>（1）国有资本经营预算收入决算表</vt:lpstr>
      <vt:lpstr>（2）国有资本经营预算支出决算表</vt:lpstr>
      <vt:lpstr>（3）国有资本经营预算转移支付决算表</vt:lpstr>
      <vt:lpstr>（4）本级国有资本预算经营预算支出表</vt:lpstr>
      <vt:lpstr>社会保险基金决算（目录）</vt:lpstr>
      <vt:lpstr>（1）社会保险基金收入支出决算表（全辖）</vt:lpstr>
      <vt:lpstr>（2）社会保险基金收入支出决算表（本级）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时光</cp:lastModifiedBy>
  <dcterms:created xsi:type="dcterms:W3CDTF">2017-11-04T02:55:00Z</dcterms:created>
  <cp:lastPrinted>2021-11-09T07:13:00Z</cp:lastPrinted>
  <dcterms:modified xsi:type="dcterms:W3CDTF">2025-11-13T07:32:19Z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3C36A634BC6343C3A18BFB2FBFAF295C</vt:lpwstr>
  </property>
</Properties>
</file>