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 tabRatio="861" firstSheet="6" activeTab="7"/>
  </bookViews>
  <sheets>
    <sheet name="示范区一般公共预算收入表" sheetId="1" r:id="rId1"/>
    <sheet name="示范区一般公共预算支出表" sheetId="2" r:id="rId2"/>
    <sheet name="示范区一般公共预算基本支出经济性分类到款级科目" sheetId="4" r:id="rId3"/>
    <sheet name="本级收支计划总表" sheetId="5" r:id="rId4"/>
    <sheet name="本级收入计划表" sheetId="6" r:id="rId5"/>
    <sheet name="一般公共预算本级支出表" sheetId="7" r:id="rId6"/>
    <sheet name="一般公共预算本级基本支出表" sheetId="20" r:id="rId7"/>
    <sheet name="示范区一般共预算专项转移支付分地区分项目预算" sheetId="26" r:id="rId8"/>
    <sheet name="示范区一般公共预算税收返还和转移支付表" sheetId="3" r:id="rId9"/>
    <sheet name="政府一般债务限额和余额情况表" sheetId="21" r:id="rId10"/>
    <sheet name="基金收支表" sheetId="8" r:id="rId11"/>
    <sheet name="政府性基金收入表" sheetId="24" r:id="rId12"/>
    <sheet name="政府性基金支出表" sheetId="22" r:id="rId13"/>
    <sheet name="政府性基金转移支付表" sheetId="9" r:id="rId14"/>
    <sheet name="政府专项债务限额和余额情况表" sheetId="25" r:id="rId15"/>
    <sheet name="国有资本经营收支报" sheetId="10" r:id="rId16"/>
    <sheet name="国有资本经营收入表" sheetId="11" r:id="rId17"/>
    <sheet name="国有资本经营支出表" sheetId="12" r:id="rId18"/>
    <sheet name="示范区社保基金收支表" sheetId="16" r:id="rId19"/>
    <sheet name="社会保险基金收入表" sheetId="17" r:id="rId20"/>
    <sheet name="社会保险基金支出表" sheetId="18" r:id="rId21"/>
    <sheet name="本级社保基金收支表" sheetId="13" r:id="rId22"/>
  </sheets>
  <definedNames>
    <definedName name="_GoBack" localSheetId="3">本级收支计划总表!$H$32</definedName>
  </definedNames>
  <calcPr calcId="124519"/>
</workbook>
</file>

<file path=xl/calcChain.xml><?xml version="1.0" encoding="utf-8"?>
<calcChain xmlns="http://schemas.openxmlformats.org/spreadsheetml/2006/main">
  <c r="B66" i="26"/>
  <c r="B65"/>
  <c r="D64"/>
  <c r="C64"/>
  <c r="B64"/>
  <c r="B63"/>
  <c r="B62"/>
  <c r="B61"/>
  <c r="D60"/>
  <c r="C60"/>
  <c r="B60"/>
  <c r="B59"/>
  <c r="B58"/>
  <c r="B57"/>
  <c r="B56"/>
  <c r="B55"/>
  <c r="B54"/>
  <c r="B53"/>
  <c r="D52"/>
  <c r="C52"/>
  <c r="B52"/>
  <c r="B51"/>
  <c r="B50"/>
  <c r="B49" s="1"/>
  <c r="D49"/>
  <c r="C49"/>
  <c r="B48"/>
  <c r="B47"/>
  <c r="B46"/>
  <c r="B45"/>
  <c r="B44"/>
  <c r="B43"/>
  <c r="B42" s="1"/>
  <c r="D42"/>
  <c r="C42"/>
  <c r="B41"/>
  <c r="B40" s="1"/>
  <c r="D40"/>
  <c r="C40"/>
  <c r="B39"/>
  <c r="B38"/>
  <c r="B37"/>
  <c r="B36"/>
  <c r="B35"/>
  <c r="B34"/>
  <c r="D33"/>
  <c r="C33"/>
  <c r="B33"/>
  <c r="B32"/>
  <c r="B31"/>
  <c r="B30"/>
  <c r="D29"/>
  <c r="C29"/>
  <c r="B29"/>
  <c r="B28"/>
  <c r="B27"/>
  <c r="B26"/>
  <c r="B25"/>
  <c r="B24"/>
  <c r="B23"/>
  <c r="B22"/>
  <c r="B21"/>
  <c r="B20" s="1"/>
  <c r="D20"/>
  <c r="C20"/>
  <c r="B19"/>
  <c r="B18"/>
  <c r="B17"/>
  <c r="B16"/>
  <c r="B15"/>
  <c r="B14"/>
  <c r="B13" s="1"/>
  <c r="D13"/>
  <c r="C13"/>
  <c r="B12"/>
  <c r="B11"/>
  <c r="B10"/>
  <c r="B9"/>
  <c r="B8"/>
  <c r="B7" s="1"/>
  <c r="D7"/>
  <c r="C7"/>
  <c r="B1309" i="20"/>
  <c r="B472"/>
  <c r="B1301"/>
  <c r="B1247"/>
  <c r="B1230"/>
  <c r="B1229" s="1"/>
  <c r="B1151"/>
  <c r="B1150"/>
  <c r="B1125"/>
  <c r="B1109"/>
  <c r="B1099"/>
  <c r="B1098"/>
  <c r="B1078"/>
  <c r="B1070"/>
  <c r="B1056"/>
  <c r="B1024" s="1"/>
  <c r="B1004"/>
  <c r="B961"/>
  <c r="B960"/>
  <c r="B957"/>
  <c r="B946"/>
  <c r="B939"/>
  <c r="B933"/>
  <c r="B922"/>
  <c r="B884"/>
  <c r="B830"/>
  <c r="B829" s="1"/>
  <c r="B810"/>
  <c r="B809" s="1"/>
  <c r="B759"/>
  <c r="B751"/>
  <c r="B747"/>
  <c r="B738"/>
  <c r="B737" s="1"/>
  <c r="B733"/>
  <c r="B729"/>
  <c r="B723"/>
  <c r="B718"/>
  <c r="B708"/>
  <c r="B704"/>
  <c r="B689"/>
  <c r="B685"/>
  <c r="B667"/>
  <c r="B565"/>
  <c r="B551"/>
  <c r="B550" s="1"/>
  <c r="B535"/>
  <c r="B524"/>
  <c r="B516"/>
  <c r="B502"/>
  <c r="B501" s="1"/>
  <c r="B466"/>
  <c r="B446"/>
  <c r="B445"/>
  <c r="B437"/>
  <c r="B406"/>
  <c r="B397"/>
  <c r="B392"/>
  <c r="B333"/>
  <c r="B324"/>
  <c r="B312"/>
  <c r="B283"/>
  <c r="B273"/>
  <c r="B255"/>
  <c r="B249"/>
  <c r="B243"/>
  <c r="B237"/>
  <c r="B231"/>
  <c r="B225"/>
  <c r="B218"/>
  <c r="B210"/>
  <c r="B128"/>
  <c r="B119"/>
  <c r="B104"/>
  <c r="B85"/>
  <c r="B73"/>
  <c r="B62"/>
  <c r="B51"/>
  <c r="B39"/>
  <c r="B27"/>
  <c r="B1125" i="7"/>
  <c r="B1098"/>
  <c r="B823"/>
  <c r="B810"/>
  <c r="B312"/>
  <c r="K32" i="4"/>
  <c r="J32"/>
  <c r="I32"/>
  <c r="H32"/>
  <c r="G32"/>
  <c r="F32"/>
  <c r="E32"/>
  <c r="D32"/>
  <c r="C32"/>
  <c r="B32"/>
  <c r="B1309" i="7"/>
  <c r="B1301"/>
  <c r="B1247"/>
  <c r="B1230"/>
  <c r="B1229" s="1"/>
  <c r="B1213"/>
  <c r="B1151"/>
  <c r="B1109"/>
  <c r="B1099"/>
  <c r="B1084"/>
  <c r="B1078"/>
  <c r="B1070"/>
  <c r="B1056"/>
  <c r="B1004"/>
  <c r="B961"/>
  <c r="B957"/>
  <c r="B946"/>
  <c r="B939"/>
  <c r="B933"/>
  <c r="B922"/>
  <c r="B884"/>
  <c r="B856"/>
  <c r="B830"/>
  <c r="B759"/>
  <c r="B751"/>
  <c r="B747"/>
  <c r="B738"/>
  <c r="B733"/>
  <c r="B729"/>
  <c r="B723"/>
  <c r="B718"/>
  <c r="B708"/>
  <c r="B704"/>
  <c r="B689"/>
  <c r="B685"/>
  <c r="B667"/>
  <c r="B660"/>
  <c r="B656"/>
  <c r="B647"/>
  <c r="B644"/>
  <c r="B641"/>
  <c r="B631"/>
  <c r="B622"/>
  <c r="B616"/>
  <c r="B615"/>
  <c r="B613"/>
  <c r="B610"/>
  <c r="B609"/>
  <c r="B608"/>
  <c r="B601"/>
  <c r="B591"/>
  <c r="B587"/>
  <c r="B578"/>
  <c r="B565"/>
  <c r="B551"/>
  <c r="B535"/>
  <c r="B524"/>
  <c r="B516"/>
  <c r="B502"/>
  <c r="B472"/>
  <c r="B466"/>
  <c r="B446"/>
  <c r="B437"/>
  <c r="B406"/>
  <c r="B397"/>
  <c r="B392"/>
  <c r="B333"/>
  <c r="B324"/>
  <c r="B283"/>
  <c r="B273"/>
  <c r="B255"/>
  <c r="B249"/>
  <c r="B243"/>
  <c r="B237"/>
  <c r="B231"/>
  <c r="B225"/>
  <c r="B218"/>
  <c r="B210"/>
  <c r="B203"/>
  <c r="B197"/>
  <c r="B161"/>
  <c r="B128"/>
  <c r="B119"/>
  <c r="B104"/>
  <c r="B85"/>
  <c r="B73"/>
  <c r="B62"/>
  <c r="B51"/>
  <c r="B39"/>
  <c r="B27"/>
  <c r="B1309" i="2"/>
  <c r="B1301"/>
  <c r="B1288"/>
  <c r="B1248"/>
  <c r="B1247" s="1"/>
  <c r="B1230"/>
  <c r="B1229" s="1"/>
  <c r="B1213"/>
  <c r="B1151"/>
  <c r="B1150" s="1"/>
  <c r="B1125"/>
  <c r="B1109"/>
  <c r="B1099"/>
  <c r="B1098" s="1"/>
  <c r="B1084"/>
  <c r="B1078"/>
  <c r="B1070"/>
  <c r="B1056"/>
  <c r="B1004"/>
  <c r="B961"/>
  <c r="B960"/>
  <c r="B957"/>
  <c r="B946"/>
  <c r="B939"/>
  <c r="B933"/>
  <c r="B922"/>
  <c r="B909"/>
  <c r="B884" s="1"/>
  <c r="B856"/>
  <c r="B854"/>
  <c r="B830"/>
  <c r="B829" s="1"/>
  <c r="B823"/>
  <c r="B810"/>
  <c r="B759"/>
  <c r="B751"/>
  <c r="B747"/>
  <c r="B738"/>
  <c r="B737" s="1"/>
  <c r="B733"/>
  <c r="B729"/>
  <c r="B723"/>
  <c r="B718"/>
  <c r="B708"/>
  <c r="B704"/>
  <c r="B700"/>
  <c r="B698"/>
  <c r="B689" s="1"/>
  <c r="B685"/>
  <c r="B667"/>
  <c r="B660"/>
  <c r="B658"/>
  <c r="B656" s="1"/>
  <c r="B647"/>
  <c r="B646"/>
  <c r="B643"/>
  <c r="B642"/>
  <c r="B631"/>
  <c r="B630"/>
  <c r="B616"/>
  <c r="B615" s="1"/>
  <c r="B613"/>
  <c r="B611"/>
  <c r="B610"/>
  <c r="B608"/>
  <c r="B601" s="1"/>
  <c r="B591"/>
  <c r="B587"/>
  <c r="B578"/>
  <c r="B565"/>
  <c r="B551"/>
  <c r="B535"/>
  <c r="B524"/>
  <c r="B516"/>
  <c r="B502"/>
  <c r="B501" s="1"/>
  <c r="B472"/>
  <c r="B466"/>
  <c r="B446"/>
  <c r="B445" s="1"/>
  <c r="B437"/>
  <c r="B410"/>
  <c r="B406" s="1"/>
  <c r="B397"/>
  <c r="B392"/>
  <c r="B333"/>
  <c r="B325"/>
  <c r="B324" s="1"/>
  <c r="B323"/>
  <c r="B313"/>
  <c r="B312"/>
  <c r="B283"/>
  <c r="B273"/>
  <c r="B272" s="1"/>
  <c r="B255"/>
  <c r="B249"/>
  <c r="B243"/>
  <c r="B237"/>
  <c r="B231"/>
  <c r="B225"/>
  <c r="B218"/>
  <c r="B210"/>
  <c r="B203"/>
  <c r="B197"/>
  <c r="B161"/>
  <c r="B139"/>
  <c r="B128"/>
  <c r="B119"/>
  <c r="B104"/>
  <c r="B85"/>
  <c r="B73"/>
  <c r="B62"/>
  <c r="B52"/>
  <c r="B51" s="1"/>
  <c r="B39"/>
  <c r="B27"/>
  <c r="B19"/>
  <c r="B18" s="1"/>
  <c r="B7"/>
  <c r="B666" i="20" l="1"/>
  <c r="B391"/>
  <c r="B272"/>
  <c r="B5"/>
  <c r="B1314" s="1"/>
  <c r="B1150" i="7"/>
  <c r="B1024"/>
  <c r="B960"/>
  <c r="B829"/>
  <c r="B809"/>
  <c r="B1314" s="1"/>
  <c r="B737"/>
  <c r="B666"/>
  <c r="B501"/>
  <c r="B445"/>
  <c r="B391"/>
  <c r="B272"/>
  <c r="B5"/>
  <c r="B550"/>
  <c r="B666" i="2"/>
  <c r="B391"/>
  <c r="B641"/>
  <c r="B1024"/>
  <c r="B5"/>
  <c r="B609"/>
  <c r="B622"/>
  <c r="B644"/>
  <c r="B809"/>
  <c r="B550" l="1"/>
</calcChain>
</file>

<file path=xl/sharedStrings.xml><?xml version="1.0" encoding="utf-8"?>
<sst xmlns="http://schemas.openxmlformats.org/spreadsheetml/2006/main" count="5067" uniqueCount="1609">
  <si>
    <r>
      <t>2017</t>
    </r>
    <r>
      <rPr>
        <sz val="18"/>
        <color theme="1"/>
        <rFont val="方正小标宋简体"/>
        <family val="3"/>
        <charset val="134"/>
      </rPr>
      <t>年杨凌示范区本级地方财政预算收支计划草案总表</t>
    </r>
  </si>
  <si>
    <r>
      <t>收</t>
    </r>
    <r>
      <rPr>
        <sz val="10"/>
        <color theme="1"/>
        <rFont val="BatangChe"/>
        <family val="3"/>
        <charset val="129"/>
      </rPr>
      <t xml:space="preserve"> </t>
    </r>
    <r>
      <rPr>
        <sz val="10"/>
        <color theme="1"/>
        <rFont val="黑体"/>
        <family val="3"/>
        <charset val="134"/>
      </rPr>
      <t>入</t>
    </r>
  </si>
  <si>
    <r>
      <t>支</t>
    </r>
    <r>
      <rPr>
        <sz val="10"/>
        <color theme="1"/>
        <rFont val="BatangChe"/>
        <family val="3"/>
        <charset val="129"/>
      </rPr>
      <t xml:space="preserve"> </t>
    </r>
    <r>
      <rPr>
        <sz val="10"/>
        <color theme="1"/>
        <rFont val="黑体"/>
        <family val="3"/>
        <charset val="134"/>
      </rPr>
      <t>出</t>
    </r>
  </si>
  <si>
    <t>项目</t>
  </si>
  <si>
    <r>
      <t>2016</t>
    </r>
    <r>
      <rPr>
        <sz val="10"/>
        <color theme="1"/>
        <rFont val="黑体"/>
        <family val="3"/>
        <charset val="134"/>
      </rPr>
      <t>年决算数</t>
    </r>
  </si>
  <si>
    <r>
      <t>2017</t>
    </r>
    <r>
      <rPr>
        <sz val="10"/>
        <color theme="1"/>
        <rFont val="黑体"/>
        <family val="3"/>
        <charset val="134"/>
      </rPr>
      <t>年预算数</t>
    </r>
  </si>
  <si>
    <r>
      <t>2017</t>
    </r>
    <r>
      <rPr>
        <sz val="10"/>
        <color theme="1"/>
        <rFont val="黑体"/>
        <family val="3"/>
        <charset val="134"/>
      </rPr>
      <t>年预算数比上年完成增长</t>
    </r>
    <r>
      <rPr>
        <sz val="10"/>
        <color theme="1"/>
        <rFont val="BatangChe"/>
        <family val="3"/>
        <charset val="129"/>
      </rPr>
      <t>%</t>
    </r>
  </si>
  <si>
    <t>预算科目</t>
  </si>
  <si>
    <r>
      <t>本年比上年增长</t>
    </r>
    <r>
      <rPr>
        <sz val="10"/>
        <color theme="1"/>
        <rFont val="BatangChe"/>
        <family val="3"/>
        <charset val="129"/>
      </rPr>
      <t>+-%</t>
    </r>
  </si>
  <si>
    <t>一、税收收入</t>
  </si>
  <si>
    <t>一、一般公共服务支出</t>
  </si>
  <si>
    <t>　　增值税</t>
  </si>
  <si>
    <t>二、外交支出</t>
  </si>
  <si>
    <t xml:space="preserve"> </t>
  </si>
  <si>
    <t>　　营业税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</si>
  <si>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</si>
  <si>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</si>
  <si>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</si>
  <si>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</si>
  <si>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</si>
  <si>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</si>
  <si>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九、医疗卫生和计划和计划生育支出</t>
  </si>
  <si>
    <t>　　印花税</t>
  </si>
  <si>
    <t>十、节能环保支出</t>
  </si>
  <si>
    <t>十一、城乡社区支出</t>
  </si>
  <si>
    <t>　　土地增值税</t>
  </si>
  <si>
    <t>十二、农林水等支出</t>
  </si>
  <si>
    <t>　　车船税</t>
  </si>
  <si>
    <t>十三、交通运输支出</t>
  </si>
  <si>
    <t>　　耕地占用税</t>
  </si>
  <si>
    <t>十四、资源勘探信息等支出</t>
  </si>
  <si>
    <t>　　契税</t>
  </si>
  <si>
    <t>十五、商业服务业等支出</t>
  </si>
  <si>
    <t>　　烟叶税</t>
  </si>
  <si>
    <t>十六、金融支出</t>
  </si>
  <si>
    <t>二、非税收入</t>
  </si>
  <si>
    <t>十八、援助其他地区支出</t>
  </si>
  <si>
    <t>　　专项收入</t>
  </si>
  <si>
    <t>十九、国土海洋气象等支出</t>
  </si>
  <si>
    <t>二十、住房保障支出</t>
  </si>
  <si>
    <t>　　罚没收入</t>
  </si>
  <si>
    <t>二十一、粮油物资储备支出</t>
  </si>
  <si>
    <t>二十二、预备费</t>
  </si>
  <si>
    <t>二十三、其他支出</t>
  </si>
  <si>
    <t>一般预算收入合计</t>
  </si>
  <si>
    <t>上级补助收入</t>
  </si>
  <si>
    <t>支出总计</t>
  </si>
  <si>
    <t>企业所得税退税</t>
    <phoneticPr fontId="1" type="noConversion"/>
  </si>
  <si>
    <t>企业所得税</t>
    <phoneticPr fontId="1" type="noConversion"/>
  </si>
  <si>
    <t>个人所得税</t>
    <phoneticPr fontId="1" type="noConversion"/>
  </si>
  <si>
    <t>　资源税</t>
    <phoneticPr fontId="1" type="noConversion"/>
  </si>
  <si>
    <t>城市维护建设税</t>
    <phoneticPr fontId="1" type="noConversion"/>
  </si>
  <si>
    <t>　　房产税</t>
    <phoneticPr fontId="1" type="noConversion"/>
  </si>
  <si>
    <t>城镇土地使用税</t>
    <phoneticPr fontId="1" type="noConversion"/>
  </si>
  <si>
    <t>行政事业性收费收入</t>
    <phoneticPr fontId="1" type="noConversion"/>
  </si>
  <si>
    <t>国有资本经营收入</t>
    <phoneticPr fontId="1" type="noConversion"/>
  </si>
  <si>
    <t>国有资源(资产)有偿使用收入</t>
    <phoneticPr fontId="1" type="noConversion"/>
  </si>
  <si>
    <t>税收返还补助</t>
    <phoneticPr fontId="1" type="noConversion"/>
  </si>
  <si>
    <r>
      <t xml:space="preserve"> </t>
    </r>
    <r>
      <rPr>
        <sz val="10"/>
        <color rgb="FF000000"/>
        <rFont val="宋体"/>
        <family val="3"/>
        <charset val="134"/>
      </rPr>
      <t>各类转移支付补助</t>
    </r>
    <phoneticPr fontId="1" type="noConversion"/>
  </si>
  <si>
    <t>收入总计</t>
  </si>
  <si>
    <t>收入总计</t>
    <phoneticPr fontId="1" type="noConversion"/>
  </si>
  <si>
    <t>单位：万元</t>
  </si>
  <si>
    <t>单位：万元</t>
    <phoneticPr fontId="1" type="noConversion"/>
  </si>
  <si>
    <r>
      <t>2016</t>
    </r>
    <r>
      <rPr>
        <sz val="12"/>
        <color theme="1"/>
        <rFont val="黑体"/>
        <family val="3"/>
        <charset val="134"/>
      </rPr>
      <t>年实际</t>
    </r>
  </si>
  <si>
    <t>完成数</t>
  </si>
  <si>
    <r>
      <t>2017</t>
    </r>
    <r>
      <rPr>
        <sz val="12"/>
        <color theme="1"/>
        <rFont val="黑体"/>
        <family val="3"/>
        <charset val="134"/>
      </rPr>
      <t>年</t>
    </r>
  </si>
  <si>
    <t>建议数</t>
  </si>
  <si>
    <t>征收单位</t>
  </si>
  <si>
    <t>一、增值税</t>
  </si>
  <si>
    <r>
      <t>国税局今年计划</t>
    </r>
    <r>
      <rPr>
        <sz val="12"/>
        <color theme="1"/>
        <rFont val="BatangChe"/>
        <family val="3"/>
        <charset val="129"/>
      </rPr>
      <t>1.4</t>
    </r>
    <r>
      <rPr>
        <sz val="12"/>
        <color theme="1"/>
        <rFont val="宋体"/>
        <family val="3"/>
        <charset val="134"/>
      </rPr>
      <t>亿元。</t>
    </r>
  </si>
  <si>
    <t>二、企业所得税</t>
  </si>
  <si>
    <t>三、营业税</t>
  </si>
  <si>
    <r>
      <t>地税局今年计划</t>
    </r>
    <r>
      <rPr>
        <sz val="12"/>
        <color theme="1"/>
        <rFont val="BatangChe"/>
        <family val="3"/>
        <charset val="129"/>
      </rPr>
      <t>2.8</t>
    </r>
    <r>
      <rPr>
        <sz val="12"/>
        <color theme="1"/>
        <rFont val="宋体"/>
        <family val="3"/>
        <charset val="134"/>
      </rPr>
      <t>亿元。</t>
    </r>
  </si>
  <si>
    <r>
      <t>三、个人所得税</t>
    </r>
    <r>
      <rPr>
        <sz val="12"/>
        <color theme="1"/>
        <rFont val="BatangChe"/>
        <family val="3"/>
        <charset val="129"/>
      </rPr>
      <t>20%</t>
    </r>
    <r>
      <rPr>
        <sz val="12"/>
        <color theme="1"/>
        <rFont val="宋体"/>
        <family val="3"/>
        <charset val="134"/>
      </rPr>
      <t>部分</t>
    </r>
  </si>
  <si>
    <r>
      <t>四、企业所得税</t>
    </r>
    <r>
      <rPr>
        <sz val="12"/>
        <color theme="1"/>
        <rFont val="BatangChe"/>
        <family val="3"/>
        <charset val="129"/>
      </rPr>
      <t>20%</t>
    </r>
    <r>
      <rPr>
        <sz val="12"/>
        <color theme="1"/>
        <rFont val="宋体"/>
        <family val="3"/>
        <charset val="134"/>
      </rPr>
      <t>部分</t>
    </r>
  </si>
  <si>
    <r>
      <t>五、房产税</t>
    </r>
    <r>
      <rPr>
        <sz val="12"/>
        <color theme="1"/>
        <rFont val="BatangChe"/>
        <family val="3"/>
        <charset val="129"/>
      </rPr>
      <t>70%</t>
    </r>
    <r>
      <rPr>
        <sz val="12"/>
        <color theme="1"/>
        <rFont val="宋体"/>
        <family val="3"/>
        <charset val="134"/>
      </rPr>
      <t>部分</t>
    </r>
  </si>
  <si>
    <r>
      <t>六、土地使用税</t>
    </r>
    <r>
      <rPr>
        <sz val="12"/>
        <color theme="1"/>
        <rFont val="BatangChe"/>
        <family val="3"/>
        <charset val="129"/>
      </rPr>
      <t>70%</t>
    </r>
    <r>
      <rPr>
        <sz val="12"/>
        <color theme="1"/>
        <rFont val="宋体"/>
        <family val="3"/>
        <charset val="134"/>
      </rPr>
      <t>部分</t>
    </r>
  </si>
  <si>
    <t>七、印花税</t>
  </si>
  <si>
    <t>八、土地增值税</t>
  </si>
  <si>
    <t>九、城建税</t>
  </si>
  <si>
    <t>十、车船税</t>
  </si>
  <si>
    <t>十一、专项收入</t>
  </si>
  <si>
    <t>十二、耕地占用税</t>
  </si>
  <si>
    <t>十三、契税</t>
  </si>
  <si>
    <t>十四、国有资产经营收益</t>
  </si>
  <si>
    <r>
      <t>财政局今年计划</t>
    </r>
    <r>
      <rPr>
        <sz val="12"/>
        <color theme="1"/>
        <rFont val="BatangChe"/>
        <family val="3"/>
        <charset val="129"/>
      </rPr>
      <t>3</t>
    </r>
    <r>
      <rPr>
        <sz val="12"/>
        <color theme="1"/>
        <rFont val="宋体"/>
        <family val="3"/>
        <charset val="134"/>
      </rPr>
      <t>亿元。</t>
    </r>
  </si>
  <si>
    <t>十五、行政性收费收入</t>
  </si>
  <si>
    <t>十六、罚没收入</t>
  </si>
  <si>
    <t>十七、专项收入</t>
  </si>
  <si>
    <t>合计</t>
  </si>
  <si>
    <t>2017年与2016年相比增长20%。</t>
  </si>
  <si>
    <r>
      <t>2017</t>
    </r>
    <r>
      <rPr>
        <sz val="22"/>
        <color theme="1"/>
        <rFont val="方正小标宋简体"/>
        <family val="3"/>
        <charset val="134"/>
      </rPr>
      <t>年示范区本级财政收入建议数</t>
    </r>
  </si>
  <si>
    <r>
      <t>2017</t>
    </r>
    <r>
      <rPr>
        <b/>
        <sz val="16"/>
        <rFont val="黑体"/>
        <family val="3"/>
        <charset val="134"/>
      </rPr>
      <t>年一般公共预算收入表</t>
    </r>
  </si>
  <si>
    <r>
      <t>项</t>
    </r>
    <r>
      <rPr>
        <b/>
        <sz val="12"/>
        <rFont val="宋体"/>
        <family val="3"/>
        <charset val="134"/>
      </rPr>
      <t>目</t>
    </r>
  </si>
  <si>
    <t>预算数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</si>
  <si>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</si>
  <si>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</si>
  <si>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</si>
  <si>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</si>
  <si>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</si>
  <si>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</si>
  <si>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</si>
  <si>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</si>
  <si>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</si>
  <si>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</si>
  <si>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</si>
  <si>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</si>
  <si>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</si>
  <si>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</si>
  <si>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</si>
  <si>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</si>
  <si>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</si>
  <si>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</si>
  <si>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</si>
  <si>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</si>
  <si>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</si>
  <si>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</si>
  <si>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</si>
  <si>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</si>
  <si>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</si>
  <si>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表二</t>
  </si>
  <si>
    <t>2017年一般公共预算支出表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</si>
  <si>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</si>
  <si>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</si>
  <si>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</si>
  <si>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</si>
  <si>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</si>
  <si>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</si>
  <si>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</si>
  <si>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</si>
  <si>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</si>
  <si>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</si>
  <si>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</si>
  <si>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</si>
  <si>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</si>
  <si>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</si>
  <si>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</si>
  <si>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</si>
  <si>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</si>
  <si>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</si>
  <si>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</si>
  <si>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</si>
  <si>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</si>
  <si>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</si>
  <si>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</si>
  <si>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</si>
  <si>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</si>
  <si>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</si>
  <si>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</si>
  <si>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</si>
  <si>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</si>
  <si>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</si>
  <si>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</si>
  <si>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</si>
  <si>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</si>
  <si>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</si>
  <si>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</si>
  <si>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</si>
  <si>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</si>
  <si>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</si>
  <si>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</si>
  <si>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</si>
  <si>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</si>
  <si>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</si>
  <si>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</si>
  <si>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</si>
  <si>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</si>
  <si>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</si>
  <si>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</si>
  <si>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</si>
  <si>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</si>
  <si>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</si>
  <si>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</si>
  <si>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</si>
  <si>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</si>
  <si>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</si>
  <si>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</si>
  <si>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</si>
  <si>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</si>
  <si>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</si>
  <si>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</si>
  <si>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</si>
  <si>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</si>
  <si>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</si>
  <si>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</si>
  <si>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</si>
  <si>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</si>
  <si>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</si>
  <si>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</si>
  <si>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</si>
  <si>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</si>
  <si>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</si>
  <si>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</si>
  <si>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</si>
  <si>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</si>
  <si>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</si>
  <si>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</si>
  <si>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</si>
  <si>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</si>
  <si>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</si>
  <si>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</si>
  <si>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</si>
  <si>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</si>
  <si>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</si>
  <si>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</si>
  <si>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</si>
  <si>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</si>
  <si>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</si>
  <si>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</si>
  <si>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</si>
  <si>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</si>
  <si>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</si>
  <si>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</si>
  <si>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</si>
  <si>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</si>
  <si>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</si>
  <si>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</si>
  <si>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</si>
  <si>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</si>
  <si>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</si>
  <si>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</si>
  <si>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</si>
  <si>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</si>
  <si>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</si>
  <si>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</si>
  <si>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</si>
  <si>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</si>
  <si>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</si>
  <si>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</si>
  <si>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</si>
  <si>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</si>
  <si>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</si>
  <si>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</si>
  <si>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</si>
  <si>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</si>
  <si>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</si>
  <si>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</si>
  <si>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</si>
  <si>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</si>
  <si>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</si>
  <si>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</si>
  <si>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</si>
  <si>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</si>
  <si>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</si>
  <si>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</si>
  <si>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</si>
  <si>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</si>
  <si>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</si>
  <si>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</si>
  <si>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</si>
  <si>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</si>
  <si>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</si>
  <si>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</si>
  <si>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</si>
  <si>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</si>
  <si>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</si>
  <si>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</si>
  <si>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</si>
  <si>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</si>
  <si>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</si>
  <si>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</si>
  <si>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</si>
  <si>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</si>
  <si>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</si>
  <si>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</si>
  <si>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</si>
  <si>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</si>
  <si>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</si>
  <si>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</si>
  <si>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</si>
  <si>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</si>
  <si>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</si>
  <si>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</si>
  <si>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</si>
  <si>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</si>
  <si>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</si>
  <si>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</si>
  <si>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</si>
  <si>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</si>
  <si>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</si>
  <si>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</si>
  <si>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</si>
  <si>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</si>
  <si>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</si>
  <si>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</si>
  <si>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</si>
  <si>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</si>
  <si>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</si>
  <si>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</si>
  <si>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</si>
  <si>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</si>
  <si>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</si>
  <si>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</si>
  <si>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</si>
  <si>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</si>
  <si>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</si>
  <si>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</si>
  <si>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</si>
  <si>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</si>
  <si>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</si>
  <si>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</si>
  <si>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</si>
  <si>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</si>
  <si>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</si>
  <si>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</si>
  <si>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</si>
  <si>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</si>
  <si>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</si>
  <si>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</si>
  <si>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</si>
  <si>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</si>
  <si>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</si>
  <si>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</si>
  <si>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</si>
  <si>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</si>
  <si>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</si>
  <si>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</si>
  <si>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</si>
  <si>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</si>
  <si>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</si>
  <si>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</si>
  <si>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</si>
  <si>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</si>
  <si>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</si>
  <si>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</si>
  <si>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</si>
  <si>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</si>
  <si>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</si>
  <si>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</si>
  <si>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</si>
  <si>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</si>
  <si>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</si>
  <si>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</si>
  <si>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</si>
  <si>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</si>
  <si>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</si>
  <si>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</si>
  <si>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</si>
  <si>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</si>
  <si>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</si>
  <si>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</si>
  <si>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</si>
  <si>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</si>
  <si>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</si>
  <si>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</si>
  <si>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</si>
  <si>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</si>
  <si>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</si>
  <si>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</si>
  <si>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</si>
  <si>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</si>
  <si>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</si>
  <si>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</si>
  <si>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</si>
  <si>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</si>
  <si>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</si>
  <si>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信息化建设扩运行维护</t>
  </si>
  <si>
    <t xml:space="preserve">      基础设施建设及维护</t>
  </si>
  <si>
    <t xml:space="preserve">      其他海警支出</t>
  </si>
  <si>
    <t xml:space="preserve">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</si>
  <si>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</si>
  <si>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</si>
  <si>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</si>
  <si>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</si>
  <si>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</si>
  <si>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</si>
  <si>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</si>
  <si>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</si>
  <si>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</si>
  <si>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</si>
  <si>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</si>
  <si>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</si>
  <si>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</si>
  <si>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</si>
  <si>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</si>
  <si>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</si>
  <si>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</si>
  <si>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</si>
  <si>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</si>
  <si>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</si>
  <si>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</si>
  <si>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</si>
  <si>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</si>
  <si>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</si>
  <si>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</si>
  <si>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</si>
  <si>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</si>
  <si>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</si>
  <si>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</si>
  <si>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</si>
  <si>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</si>
  <si>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</si>
  <si>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</si>
  <si>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</si>
  <si>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</si>
  <si>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</si>
  <si>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</si>
  <si>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</si>
  <si>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</si>
  <si>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</si>
  <si>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</si>
  <si>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</si>
  <si>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</si>
  <si>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</si>
  <si>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</si>
  <si>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</si>
  <si>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</si>
  <si>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</si>
  <si>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</si>
  <si>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</si>
  <si>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</si>
  <si>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</si>
  <si>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</si>
  <si>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</si>
  <si>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</si>
  <si>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</si>
  <si>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</si>
  <si>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</si>
  <si>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</si>
  <si>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</si>
  <si>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</si>
  <si>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</si>
  <si>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</si>
  <si>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</si>
  <si>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</si>
  <si>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</si>
  <si>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</si>
  <si>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</si>
  <si>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</si>
  <si>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</si>
  <si>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</si>
  <si>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</si>
  <si>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</si>
  <si>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</si>
  <si>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</si>
  <si>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</si>
  <si>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</si>
  <si>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</si>
  <si>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</si>
  <si>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</si>
  <si>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</si>
  <si>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</si>
  <si>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</si>
  <si>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</si>
  <si>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</si>
  <si>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</si>
  <si>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</si>
  <si>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</si>
  <si>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</si>
  <si>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</si>
  <si>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</si>
  <si>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</si>
  <si>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</si>
  <si>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</si>
  <si>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</si>
  <si>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</si>
  <si>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</si>
  <si>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</si>
  <si>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</si>
  <si>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</si>
  <si>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</si>
  <si>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</si>
  <si>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</si>
  <si>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</si>
  <si>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</si>
  <si>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</si>
  <si>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</si>
  <si>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</si>
  <si>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</si>
  <si>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</si>
  <si>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</si>
  <si>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</si>
  <si>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</si>
  <si>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</si>
  <si>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</si>
  <si>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</si>
  <si>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</si>
  <si>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</si>
  <si>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</si>
  <si>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</si>
  <si>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</si>
  <si>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</si>
  <si>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</si>
  <si>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</si>
  <si>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</si>
  <si>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</si>
  <si>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</si>
  <si>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</si>
  <si>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</si>
  <si>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</si>
  <si>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</si>
  <si>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</si>
  <si>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</si>
  <si>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</si>
  <si>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</si>
  <si>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</si>
  <si>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</si>
  <si>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</si>
  <si>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</si>
  <si>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</si>
  <si>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</si>
  <si>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</si>
  <si>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</si>
  <si>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</si>
  <si>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</si>
  <si>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</si>
  <si>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</si>
  <si>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</si>
  <si>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</si>
  <si>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</si>
  <si>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</si>
  <si>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</si>
  <si>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</si>
  <si>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</si>
  <si>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</si>
  <si>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</si>
  <si>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</si>
  <si>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</si>
  <si>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</si>
  <si>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</si>
  <si>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</si>
  <si>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</si>
  <si>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</si>
  <si>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</si>
  <si>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</si>
  <si>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</si>
  <si>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</si>
  <si>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</si>
  <si>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</si>
  <si>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</si>
  <si>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</si>
  <si>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</si>
  <si>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</si>
  <si>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</si>
  <si>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</si>
  <si>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</si>
  <si>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</si>
  <si>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</si>
  <si>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</si>
  <si>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</si>
  <si>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</si>
  <si>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</si>
  <si>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</si>
  <si>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</si>
  <si>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</si>
  <si>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</si>
  <si>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</si>
  <si>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</si>
  <si>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</si>
  <si>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</si>
  <si>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</si>
  <si>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</si>
  <si>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</si>
  <si>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</si>
  <si>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</si>
  <si>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</si>
  <si>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</si>
  <si>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</si>
  <si>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</si>
  <si>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</si>
  <si>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</si>
  <si>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</si>
  <si>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</si>
  <si>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</si>
  <si>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</si>
  <si>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</si>
  <si>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</si>
  <si>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</si>
  <si>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</si>
  <si>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</si>
  <si>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</si>
  <si>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</si>
  <si>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</si>
  <si>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</si>
  <si>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</si>
  <si>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</si>
  <si>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</si>
  <si>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</si>
  <si>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</si>
  <si>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</si>
  <si>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</si>
  <si>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</si>
  <si>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</si>
  <si>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</si>
  <si>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</si>
  <si>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</si>
  <si>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</si>
  <si>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</si>
  <si>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</si>
  <si>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</si>
  <si>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</si>
  <si>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</si>
  <si>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</si>
  <si>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</si>
  <si>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</si>
  <si>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</si>
  <si>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</si>
  <si>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</si>
  <si>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</si>
  <si>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</si>
  <si>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</si>
  <si>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</si>
  <si>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</si>
  <si>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</si>
  <si>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</si>
  <si>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</si>
  <si>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</si>
  <si>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</si>
  <si>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</si>
  <si>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</si>
  <si>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</si>
  <si>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</si>
  <si>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</si>
  <si>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</si>
  <si>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</si>
  <si>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</si>
  <si>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</si>
  <si>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</si>
  <si>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</si>
  <si>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</si>
  <si>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</si>
  <si>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</si>
  <si>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</si>
  <si>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</si>
  <si>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</si>
  <si>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</si>
  <si>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</si>
  <si>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</si>
  <si>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</si>
  <si>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</si>
  <si>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</si>
  <si>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</si>
  <si>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</si>
  <si>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</si>
  <si>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</si>
  <si>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</si>
  <si>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</si>
  <si>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</si>
  <si>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</si>
  <si>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</si>
  <si>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</si>
  <si>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</si>
  <si>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</si>
  <si>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</si>
  <si>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</si>
  <si>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</si>
  <si>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</si>
  <si>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</si>
  <si>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</si>
  <si>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</si>
  <si>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</si>
  <si>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</si>
  <si>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</si>
  <si>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</si>
  <si>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</si>
  <si>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</si>
  <si>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</si>
  <si>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</si>
  <si>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</si>
  <si>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</si>
  <si>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</si>
  <si>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</si>
  <si>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</si>
  <si>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</si>
  <si>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</si>
  <si>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</si>
  <si>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</si>
  <si>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</si>
  <si>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</si>
  <si>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</si>
  <si>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</si>
  <si>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</si>
  <si>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</si>
  <si>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</si>
  <si>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</si>
  <si>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</si>
  <si>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</si>
  <si>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</si>
  <si>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</si>
  <si>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</si>
  <si>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</si>
  <si>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</si>
  <si>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</si>
  <si>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</si>
  <si>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</si>
  <si>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</si>
  <si>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</si>
  <si>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</si>
  <si>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</si>
  <si>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</si>
  <si>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</si>
  <si>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</si>
  <si>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</si>
  <si>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</si>
  <si>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</si>
  <si>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</si>
  <si>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</si>
  <si>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</si>
  <si>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</si>
  <si>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</si>
  <si>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</si>
  <si>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</si>
  <si>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</si>
  <si>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</si>
  <si>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</si>
  <si>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</si>
  <si>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</si>
  <si>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</si>
  <si>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</si>
  <si>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</si>
  <si>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</si>
  <si>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</si>
  <si>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</si>
  <si>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</si>
  <si>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</si>
  <si>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</si>
  <si>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</si>
  <si>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</si>
  <si>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</si>
  <si>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</si>
  <si>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</si>
  <si>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</si>
  <si>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</si>
  <si>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</si>
  <si>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</si>
  <si>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</si>
  <si>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</si>
  <si>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</si>
  <si>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</si>
  <si>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</si>
  <si>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</si>
  <si>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</si>
  <si>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</si>
  <si>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</si>
  <si>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</si>
  <si>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</si>
  <si>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</si>
  <si>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</si>
  <si>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</si>
  <si>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</si>
  <si>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</si>
  <si>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</si>
  <si>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</si>
  <si>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</si>
  <si>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</si>
  <si>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</si>
  <si>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</si>
  <si>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</si>
  <si>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</si>
  <si>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</si>
  <si>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</si>
  <si>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</si>
  <si>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</si>
  <si>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</si>
  <si>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</si>
  <si>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</si>
  <si>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</si>
  <si>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</si>
  <si>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</si>
  <si>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</si>
  <si>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</si>
  <si>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</si>
  <si>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</si>
  <si>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</si>
  <si>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</si>
  <si>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</si>
  <si>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</si>
  <si>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</si>
  <si>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</si>
  <si>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</si>
  <si>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</si>
  <si>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</si>
  <si>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</si>
  <si>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</si>
  <si>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</si>
  <si>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</si>
  <si>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</si>
  <si>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</si>
  <si>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</si>
  <si>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</si>
  <si>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</si>
  <si>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</si>
  <si>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</si>
  <si>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</si>
  <si>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</si>
  <si>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</si>
  <si>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</si>
  <si>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</si>
  <si>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</si>
  <si>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</si>
  <si>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</si>
  <si>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</si>
  <si>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</si>
  <si>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</si>
  <si>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</si>
  <si>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</si>
  <si>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</si>
  <si>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</si>
  <si>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</si>
  <si>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</si>
  <si>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</si>
  <si>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</si>
  <si>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</si>
  <si>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</si>
  <si>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</si>
  <si>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</si>
  <si>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</si>
  <si>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</si>
  <si>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</si>
  <si>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</si>
  <si>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</si>
  <si>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</si>
  <si>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</si>
  <si>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</si>
  <si>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</si>
  <si>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</si>
  <si>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</si>
  <si>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</si>
  <si>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</si>
  <si>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</si>
  <si>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</si>
  <si>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</si>
  <si>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</si>
  <si>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</si>
  <si>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</si>
  <si>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</si>
  <si>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</si>
  <si>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</si>
  <si>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</si>
  <si>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</si>
  <si>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</si>
  <si>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</si>
  <si>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</si>
  <si>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</si>
  <si>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</si>
  <si>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</si>
  <si>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</si>
  <si>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</si>
  <si>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</si>
  <si>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</si>
  <si>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</si>
  <si>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</si>
  <si>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</si>
  <si>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</si>
  <si>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</si>
  <si>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</si>
  <si>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</si>
  <si>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</si>
  <si>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</si>
  <si>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</si>
  <si>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</si>
  <si>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</si>
  <si>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</si>
  <si>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</si>
  <si>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</si>
  <si>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</si>
  <si>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</si>
  <si>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</si>
  <si>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</si>
  <si>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</si>
  <si>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</si>
  <si>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</si>
  <si>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</si>
  <si>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</si>
  <si>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</si>
  <si>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</si>
  <si>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</si>
  <si>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</si>
  <si>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</si>
  <si>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</si>
  <si>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</si>
  <si>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</si>
  <si>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</si>
  <si>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</si>
  <si>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</si>
  <si>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</si>
  <si>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</si>
  <si>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</si>
  <si>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</si>
  <si>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</si>
  <si>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</si>
  <si>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</si>
  <si>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</si>
  <si>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</si>
  <si>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</si>
  <si>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</si>
  <si>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</si>
  <si>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</si>
  <si>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</si>
  <si>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</si>
  <si>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</si>
  <si>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</si>
  <si>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</si>
  <si>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</si>
  <si>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</si>
  <si>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</si>
  <si>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</si>
  <si>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</si>
  <si>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</si>
  <si>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</si>
  <si>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</si>
  <si>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</si>
  <si>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</si>
  <si>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</si>
  <si>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</si>
  <si>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</si>
  <si>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</si>
  <si>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</si>
  <si>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</si>
  <si>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</si>
  <si>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</si>
  <si>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</si>
  <si>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</si>
  <si>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</si>
  <si>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</si>
  <si>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</si>
  <si>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</si>
  <si>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</si>
  <si>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</si>
  <si>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</si>
  <si>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</si>
  <si>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</si>
  <si>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</si>
  <si>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</si>
  <si>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</si>
  <si>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</si>
  <si>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</si>
  <si>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</si>
  <si>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</si>
  <si>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</si>
  <si>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</si>
  <si>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</si>
  <si>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</si>
  <si>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</si>
  <si>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</si>
  <si>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</si>
  <si>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</si>
  <si>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</si>
  <si>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</si>
  <si>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</si>
  <si>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</si>
  <si>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</si>
  <si>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</si>
  <si>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</si>
  <si>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</si>
  <si>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</si>
  <si>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</si>
  <si>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</si>
  <si>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</si>
  <si>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</si>
  <si>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</si>
  <si>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</si>
  <si>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</si>
  <si>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</si>
  <si>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</si>
  <si>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</si>
  <si>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</si>
  <si>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</si>
  <si>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</si>
  <si>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</si>
  <si>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</si>
  <si>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</si>
  <si>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</si>
  <si>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</si>
  <si>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</si>
  <si>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</si>
  <si>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</si>
  <si>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</si>
  <si>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</si>
  <si>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</si>
  <si>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</si>
  <si>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</si>
  <si>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</si>
  <si>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</si>
  <si>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</si>
  <si>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</si>
  <si>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</si>
  <si>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</si>
  <si>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政策性银行亏损补贴1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</si>
  <si>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</si>
  <si>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</si>
  <si>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</si>
  <si>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</si>
  <si>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</si>
  <si>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</si>
  <si>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</si>
  <si>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</si>
  <si>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</si>
  <si>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</si>
  <si>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</si>
  <si>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</si>
  <si>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</si>
  <si>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</si>
  <si>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</si>
  <si>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</si>
  <si>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</si>
  <si>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</si>
  <si>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</si>
  <si>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</si>
  <si>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</si>
  <si>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</si>
  <si>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</si>
  <si>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</si>
  <si>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</si>
  <si>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</si>
  <si>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</si>
  <si>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</si>
  <si>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</si>
  <si>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</si>
  <si>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</si>
  <si>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</si>
  <si>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</si>
  <si>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</si>
  <si>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</si>
  <si>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</si>
  <si>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</si>
  <si>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</si>
  <si>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</si>
  <si>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</si>
  <si>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</si>
  <si>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</si>
  <si>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</si>
  <si>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</si>
  <si>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</si>
  <si>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</si>
  <si>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</si>
  <si>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</si>
  <si>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</si>
  <si>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</si>
  <si>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</si>
  <si>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</si>
  <si>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</si>
  <si>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</si>
  <si>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</si>
  <si>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</si>
  <si>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</si>
  <si>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</si>
  <si>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</si>
  <si>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</si>
  <si>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</si>
  <si>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</si>
  <si>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</si>
  <si>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</si>
  <si>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</si>
  <si>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</si>
  <si>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</si>
  <si>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</si>
  <si>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</si>
  <si>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</si>
  <si>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</si>
  <si>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</si>
  <si>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</si>
  <si>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</si>
  <si>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</si>
  <si>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</si>
  <si>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</si>
  <si>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</si>
  <si>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</si>
  <si>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</si>
  <si>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</si>
  <si>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</si>
  <si>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</si>
  <si>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</si>
  <si>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</si>
  <si>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</si>
  <si>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</si>
  <si>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</si>
  <si>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</si>
  <si>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</si>
  <si>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</si>
  <si>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</si>
  <si>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</si>
  <si>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</si>
  <si>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</si>
  <si>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</si>
  <si>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</si>
  <si>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</si>
  <si>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</si>
  <si>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</si>
  <si>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</si>
  <si>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</si>
  <si>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</si>
  <si>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</si>
  <si>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</si>
  <si>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</si>
  <si>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</si>
  <si>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</si>
  <si>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</si>
  <si>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</si>
  <si>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</si>
  <si>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</si>
  <si>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</si>
  <si>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</si>
  <si>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</si>
  <si>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</si>
  <si>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</si>
  <si>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</si>
  <si>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</si>
  <si>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</si>
  <si>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</si>
  <si>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</si>
  <si>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</si>
  <si>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</si>
  <si>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</si>
  <si>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</si>
  <si>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</si>
  <si>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</si>
  <si>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</si>
  <si>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</si>
  <si>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</si>
  <si>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</si>
  <si>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</si>
  <si>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</si>
  <si>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</si>
  <si>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</si>
  <si>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</si>
  <si>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</si>
  <si>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</si>
  <si>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</si>
  <si>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</si>
  <si>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</si>
  <si>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</si>
  <si>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</si>
  <si>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</si>
  <si>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二十三、债务发行费用支出</t>
  </si>
  <si>
    <t xml:space="preserve">      地方政府一般债务发行费用支出</t>
  </si>
  <si>
    <t>二十四、其他支出</t>
  </si>
  <si>
    <t xml:space="preserve">        年初预留</t>
  </si>
  <si>
    <t xml:space="preserve">        其他支出</t>
  </si>
  <si>
    <t>支出合计</t>
  </si>
  <si>
    <r>
      <t>收</t>
    </r>
    <r>
      <rPr>
        <b/>
        <sz val="14"/>
        <rFont val="宋体"/>
        <family val="3"/>
        <charset val="134"/>
      </rPr>
      <t>入</t>
    </r>
  </si>
  <si>
    <r>
      <t>支</t>
    </r>
    <r>
      <rPr>
        <b/>
        <sz val="14"/>
        <rFont val="宋体"/>
        <family val="3"/>
        <charset val="134"/>
      </rPr>
      <t>出</t>
    </r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</si>
  <si>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</si>
  <si>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</si>
  <si>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</si>
  <si>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</si>
  <si>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</si>
  <si>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</si>
  <si>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</si>
  <si>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</si>
  <si>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</si>
  <si>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</si>
  <si>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</si>
  <si>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</si>
  <si>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</si>
  <si>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</si>
  <si>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</si>
  <si>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</si>
  <si>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</si>
  <si>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</si>
  <si>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</si>
  <si>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</si>
  <si>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</si>
  <si>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</si>
  <si>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</si>
  <si>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</si>
  <si>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</si>
  <si>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</si>
  <si>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</si>
  <si>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</si>
  <si>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</si>
  <si>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</si>
  <si>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</si>
  <si>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</si>
  <si>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</si>
  <si>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</si>
  <si>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</si>
  <si>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</si>
  <si>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</si>
  <si>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外交</t>
  </si>
  <si>
    <t xml:space="preserve">      国防</t>
  </si>
  <si>
    <t xml:space="preserve">      公共安全</t>
  </si>
  <si>
    <t xml:space="preserve">      科学技术</t>
  </si>
  <si>
    <t xml:space="preserve">      社会保障和就业</t>
  </si>
  <si>
    <t xml:space="preserve">      医疗卫生与计划生育</t>
  </si>
  <si>
    <t xml:space="preserve">      城乡社区</t>
  </si>
  <si>
    <t xml:space="preserve">      农林水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</si>
  <si>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</si>
  <si>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</si>
  <si>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</si>
  <si>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</si>
  <si>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粮油物资储备</t>
  </si>
  <si>
    <t xml:space="preserve">      其他收入</t>
  </si>
  <si>
    <t xml:space="preserve">  上年结余收入</t>
  </si>
  <si>
    <t xml:space="preserve">  调出资金</t>
  </si>
  <si>
    <t xml:space="preserve">  调入资金</t>
  </si>
  <si>
    <r>
      <t xml:space="preserve">    补充</t>
    </r>
    <r>
      <rPr>
        <sz val="11"/>
        <rFont val="宋体"/>
        <family val="3"/>
        <charset val="134"/>
      </rPr>
      <t>预算稳定调节基金</t>
    </r>
  </si>
  <si>
    <r>
      <t xml:space="preserve">  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调入</t>
    </r>
    <r>
      <rPr>
        <sz val="11"/>
        <rFont val="宋体"/>
        <family val="3"/>
        <charset val="134"/>
      </rPr>
      <t>预算稳定调节基金</t>
    </r>
  </si>
  <si>
    <r>
      <t xml:space="preserve">    补充</t>
    </r>
    <r>
      <rPr>
        <sz val="11"/>
        <rFont val="宋体"/>
        <family val="3"/>
        <charset val="134"/>
      </rPr>
      <t>预算周转金</t>
    </r>
  </si>
  <si>
    <r>
      <t xml:space="preserve">   </t>
    </r>
    <r>
      <rPr>
        <sz val="11"/>
        <rFont val="宋体"/>
        <family val="3"/>
        <charset val="134"/>
      </rPr>
      <t xml:space="preserve"> 从政府性基金预算调入</t>
    </r>
  </si>
  <si>
    <r>
      <t xml:space="preserve">   </t>
    </r>
    <r>
      <rPr>
        <sz val="11"/>
        <rFont val="宋体"/>
        <family val="3"/>
        <charset val="134"/>
      </rPr>
      <t xml:space="preserve"> 其他调出资金</t>
    </r>
  </si>
  <si>
    <r>
      <t xml:space="preserve">   </t>
    </r>
    <r>
      <rPr>
        <sz val="11"/>
        <rFont val="宋体"/>
        <family val="3"/>
        <charset val="134"/>
      </rPr>
      <t xml:space="preserve"> 从国有资本经营预算调入</t>
    </r>
  </si>
  <si>
    <t xml:space="preserve">  年终结余</t>
  </si>
  <si>
    <r>
      <t xml:space="preserve">   </t>
    </r>
    <r>
      <rPr>
        <sz val="11"/>
        <rFont val="宋体"/>
        <family val="3"/>
        <charset val="134"/>
      </rPr>
      <t xml:space="preserve"> 从其他资金调入</t>
    </r>
  </si>
  <si>
    <t xml:space="preserve">  地方政府一般债务还本支出</t>
  </si>
  <si>
    <t xml:space="preserve">  地方政府一般债务收入</t>
  </si>
  <si>
    <t xml:space="preserve">  地方政府一般债务转贷支出</t>
  </si>
  <si>
    <t xml:space="preserve">  地方政府一般债务转贷收入</t>
  </si>
  <si>
    <t xml:space="preserve">  援助其他地区支出</t>
  </si>
  <si>
    <t xml:space="preserve">  接受其他地区援助收入</t>
  </si>
  <si>
    <r>
      <t>2017</t>
    </r>
    <r>
      <rPr>
        <b/>
        <sz val="16"/>
        <rFont val="黑体"/>
        <family val="3"/>
        <charset val="134"/>
      </rPr>
      <t>年</t>
    </r>
    <r>
      <rPr>
        <b/>
        <sz val="16"/>
        <rFont val="黑体"/>
        <family val="3"/>
        <charset val="134"/>
      </rPr>
      <t>一般</t>
    </r>
    <r>
      <rPr>
        <b/>
        <sz val="16"/>
        <rFont val="黑体"/>
        <family val="3"/>
        <charset val="134"/>
      </rPr>
      <t>公共预算支出经济分类情况表</t>
    </r>
  </si>
  <si>
    <t>单位:万元</t>
  </si>
  <si>
    <t>总计</t>
  </si>
  <si>
    <t>工资福利支出</t>
  </si>
  <si>
    <t>商品和服务支出</t>
  </si>
  <si>
    <t>对个人和家庭的补助</t>
  </si>
  <si>
    <t>对企事业单位的补贴</t>
  </si>
  <si>
    <t>债务利息支出</t>
  </si>
  <si>
    <t>基本建设支出</t>
  </si>
  <si>
    <t>其他资本性支出</t>
  </si>
  <si>
    <t>其他支出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</si>
  <si>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</si>
  <si>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</si>
  <si>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</si>
  <si>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</si>
  <si>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</si>
  <si>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>二、社会保障和就业支出</t>
  </si>
  <si>
    <t>四、新型墙体材料专项基金收入</t>
  </si>
  <si>
    <t xml:space="preserve">    大中型水库移民后期扶持基金支出</t>
  </si>
  <si>
    <t>五、国家电影事业发展专项资金收入</t>
  </si>
  <si>
    <t xml:space="preserve">    小型水库移民扶助基金及对应专项债务收入安排的支出</t>
  </si>
  <si>
    <t>六、城市公用事业附加收入</t>
  </si>
  <si>
    <t>三、节能环保支出</t>
  </si>
  <si>
    <t>七、国有土地收益基金收入</t>
  </si>
  <si>
    <t xml:space="preserve">    可再生能源电价附加收入安排的支出</t>
  </si>
  <si>
    <t>八、农业土地开发资金收入</t>
  </si>
  <si>
    <t xml:space="preserve">    废弃电器电子产品处理基金支出</t>
  </si>
  <si>
    <t>九、国有土地使用权出让收入</t>
  </si>
  <si>
    <t>四、城乡社区支出</t>
  </si>
  <si>
    <t>十、大中型水库库区基金收入</t>
  </si>
  <si>
    <t xml:space="preserve">    国有土地使用权出让收入及对应专项债务收入安排的支出</t>
  </si>
  <si>
    <t>十一、彩票公益金收入</t>
  </si>
  <si>
    <t xml:space="preserve">    城市公用事业附加及对应专项债务收入安排的支出</t>
  </si>
  <si>
    <t>十二、城市基础设施配套费收入</t>
  </si>
  <si>
    <t xml:space="preserve">    国有土地收益基金及对应专项债务收入安排的支出</t>
  </si>
  <si>
    <t>十三、小型水库移民扶助基金收入</t>
  </si>
  <si>
    <t xml:space="preserve">    农业土地开发资金及对应专项债务收入安排的支出</t>
  </si>
  <si>
    <t>十四、国家重大水利工程建设基金收入</t>
  </si>
  <si>
    <t xml:space="preserve">    城市基础设施配套费及对应专项债务收入安排的支出</t>
  </si>
  <si>
    <t>十五、车辆通行费</t>
  </si>
  <si>
    <t xml:space="preserve">    污水处理费收入及对应专项债务收入安排的支出</t>
  </si>
  <si>
    <t>十六、污水处理费收入</t>
  </si>
  <si>
    <t>五、农林水支出</t>
  </si>
  <si>
    <t>十七、彩票发行机构和彩票销售机构的业务费用</t>
  </si>
  <si>
    <t xml:space="preserve">    新菜地开发建设基金及对应专项债务收入安排的支出</t>
  </si>
  <si>
    <t>十八、其他政府性基金收入</t>
  </si>
  <si>
    <t xml:space="preserve">    大中型水库库区基金及对应债务专著收入安排的支出</t>
  </si>
  <si>
    <t>十九、彩票发行机构和彩票销售机构的业务费用</t>
  </si>
  <si>
    <t xml:space="preserve">    三峡水库库区基金支出</t>
  </si>
  <si>
    <t>二十、其他政府性基金收入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</si>
  <si>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</si>
  <si>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</si>
  <si>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</si>
  <si>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</si>
  <si>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</si>
  <si>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</si>
  <si>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</si>
  <si>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</si>
  <si>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</si>
  <si>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</si>
  <si>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</si>
  <si>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</si>
  <si>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</si>
  <si>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</si>
  <si>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</si>
  <si>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</si>
  <si>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</si>
  <si>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</si>
  <si>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</si>
  <si>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</si>
  <si>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</si>
  <si>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</si>
  <si>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</si>
  <si>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</si>
  <si>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</si>
  <si>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</si>
  <si>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调出资金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</si>
  <si>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</si>
  <si>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</si>
  <si>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</si>
  <si>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</si>
  <si>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</si>
  <si>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</si>
  <si>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</si>
  <si>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</si>
  <si>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</si>
  <si>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</si>
  <si>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 xml:space="preserve">      移民补助</t>
  </si>
  <si>
    <t xml:space="preserve">  土地出让价款收入</t>
  </si>
  <si>
    <t xml:space="preserve">      基础设施建设和经济发展</t>
  </si>
  <si>
    <t xml:space="preserve">  补缴的土地价款</t>
  </si>
  <si>
    <t xml:space="preserve">      其他大中型水库移民后期扶持基金支出</t>
  </si>
  <si>
    <t xml:space="preserve">  划拨土地收入</t>
  </si>
  <si>
    <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缴纳新增建设用地土地有偿使用费</t>
    </r>
  </si>
  <si>
    <t xml:space="preserve">  其他土地出让收入</t>
  </si>
  <si>
    <t xml:space="preserve">      其他小型水库移民扶助基金支出</t>
  </si>
  <si>
    <t xml:space="preserve">  福利彩票公益金收入</t>
  </si>
  <si>
    <t xml:space="preserve">  体育彩票公益金收入</t>
  </si>
  <si>
    <r>
      <t xml:space="preserve">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 xml:space="preserve"> 回收处理费用补贴</t>
    </r>
  </si>
  <si>
    <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 信息系统建设</t>
    </r>
  </si>
  <si>
    <r>
      <t xml:space="preserve">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基金征管经费</t>
    </r>
  </si>
  <si>
    <t xml:space="preserve">  南水北调工程建设资金</t>
  </si>
  <si>
    <r>
      <t xml:space="preserve">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其他废弃电器电子产品处理基金支出</t>
    </r>
  </si>
  <si>
    <t xml:space="preserve">  三峡工程后续工作资金</t>
  </si>
  <si>
    <t xml:space="preserve">  省级重大水利工程建设资金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</si>
  <si>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</si>
  <si>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</si>
  <si>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</si>
  <si>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</si>
  <si>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</si>
  <si>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</si>
  <si>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</si>
  <si>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</si>
  <si>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</si>
  <si>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r>
      <t xml:space="preserve">   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indexed="8"/>
        <rFont val="宋体"/>
        <family val="3"/>
        <charset val="134"/>
      </rPr>
      <t>公共租赁住房支出</t>
    </r>
  </si>
  <si>
    <t xml:space="preserve">      保障性住房租金补贴</t>
  </si>
  <si>
    <t xml:space="preserve">      其他国有土地使用权出让收入安排的支出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</si>
  <si>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</si>
  <si>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</si>
  <si>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</si>
  <si>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</si>
  <si>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</si>
  <si>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  其他国有土地收益基金支出</t>
  </si>
  <si>
    <t xml:space="preserve">      其他城市基础设施配套费安排的支出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</si>
  <si>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</si>
  <si>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</si>
  <si>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</si>
  <si>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</si>
  <si>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</si>
  <si>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</si>
  <si>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</si>
  <si>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</si>
  <si>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</si>
  <si>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  库区维护和管理</t>
  </si>
  <si>
    <t xml:space="preserve">      其他三峡水库库区基金支出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</si>
  <si>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</si>
  <si>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</si>
  <si>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</si>
  <si>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</si>
  <si>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</si>
  <si>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</si>
  <si>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</si>
  <si>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</si>
  <si>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</si>
  <si>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</si>
  <si>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</si>
  <si>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</si>
  <si>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</si>
  <si>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</si>
  <si>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</si>
  <si>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</si>
  <si>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</si>
  <si>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</si>
  <si>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</si>
  <si>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</si>
  <si>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</si>
  <si>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</si>
  <si>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</si>
  <si>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</si>
  <si>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</si>
  <si>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</si>
  <si>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</si>
  <si>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</si>
  <si>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</si>
  <si>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</si>
  <si>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</si>
  <si>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</si>
  <si>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</si>
  <si>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</si>
  <si>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</si>
  <si>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</si>
  <si>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</si>
  <si>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</si>
  <si>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</si>
  <si>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</si>
  <si>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</si>
  <si>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</si>
  <si>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</si>
  <si>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</si>
  <si>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</si>
  <si>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</si>
  <si>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</si>
  <si>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</si>
  <si>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  地方农网还贷资金支出</t>
  </si>
  <si>
    <t xml:space="preserve">      其他农网还贷资金支出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</si>
  <si>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</si>
  <si>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</si>
  <si>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</si>
  <si>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</si>
  <si>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</si>
  <si>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</si>
  <si>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</si>
  <si>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</si>
  <si>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</si>
  <si>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</si>
  <si>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</si>
  <si>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</si>
  <si>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</si>
  <si>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</si>
  <si>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</si>
  <si>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</si>
  <si>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</si>
  <si>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</si>
  <si>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</si>
  <si>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</si>
  <si>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</si>
  <si>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用于城乡医疗救助的的彩票公益金支出</t>
  </si>
  <si>
    <t xml:space="preserve">      用于其他社会公益事业的彩票公益金支出</t>
  </si>
  <si>
    <t>财资地预01表</t>
  </si>
  <si>
    <t>填报单位：</t>
  </si>
  <si>
    <t>金额单位：万元</t>
  </si>
  <si>
    <r>
      <t>收</t>
    </r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入</t>
    </r>
  </si>
  <si>
    <r>
      <t>支</t>
    </r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出</t>
    </r>
  </si>
  <si>
    <r>
      <t>项</t>
    </r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目</t>
    </r>
  </si>
  <si>
    <t>行次</t>
  </si>
  <si>
    <t>2016年执行数</t>
  </si>
  <si>
    <r>
      <t>2017年</t>
    </r>
    <r>
      <rPr>
        <sz val="10"/>
        <rFont val="宋体"/>
        <family val="3"/>
        <charset val="134"/>
      </rPr>
      <t>预算数</t>
    </r>
  </si>
  <si>
    <t>省本级</t>
  </si>
  <si>
    <t>地市级及以下</t>
  </si>
  <si>
    <t>栏次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</si>
  <si>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</si>
  <si>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</si>
  <si>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</si>
  <si>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</si>
  <si>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</si>
  <si>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</si>
  <si>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</si>
  <si>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</si>
  <si>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五、国有资本经营预算转移支付收入</t>
  </si>
  <si>
    <t>五、调出资金</t>
  </si>
  <si>
    <t>六、其他国有资本经营预算收入</t>
  </si>
  <si>
    <t>六、国有资本经营预算转移支付支出</t>
  </si>
  <si>
    <t>——</t>
  </si>
  <si>
    <t>七、其他国有资本经营预算支出</t>
  </si>
  <si>
    <t>本年收入合计</t>
  </si>
  <si>
    <t>本年支出合计</t>
  </si>
  <si>
    <t>上年结转</t>
  </si>
  <si>
    <t>结转下年</t>
  </si>
  <si>
    <r>
      <t>收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入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总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计</t>
    </r>
  </si>
  <si>
    <r>
      <t>支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出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总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计</t>
    </r>
  </si>
  <si>
    <r>
      <t>注: 以上项目以2017年政府收支科目为准</t>
    </r>
    <r>
      <rPr>
        <sz val="10"/>
        <rFont val="宋体"/>
        <family val="3"/>
        <charset val="134"/>
      </rPr>
      <t>。</t>
    </r>
  </si>
  <si>
    <r>
      <t>财资地预</t>
    </r>
    <r>
      <rPr>
        <sz val="10"/>
        <rFont val="Times New Roman"/>
        <family val="1"/>
      </rPr>
      <t>02</t>
    </r>
    <r>
      <rPr>
        <sz val="10"/>
        <rFont val="宋体"/>
        <family val="3"/>
        <charset val="134"/>
      </rPr>
      <t>表</t>
    </r>
  </si>
  <si>
    <t>科目编码</t>
  </si>
  <si>
    <t>科目名称</t>
  </si>
  <si>
    <t>2017年预算数</t>
  </si>
  <si>
    <t>预算数为执行数的%</t>
  </si>
  <si>
    <t>小计</t>
  </si>
  <si>
    <t xml:space="preserve">    烟草企业利润收入</t>
  </si>
  <si>
    <t xml:space="preserve">    石油石化企业利润收入</t>
  </si>
  <si>
    <t>……</t>
  </si>
  <si>
    <t xml:space="preserve">    其他国有资本经营预算企业利润收入</t>
  </si>
  <si>
    <r>
      <t xml:space="preserve">          </t>
    </r>
    <r>
      <rPr>
        <sz val="10"/>
        <rFont val="宋体"/>
        <family val="3"/>
        <charset val="134"/>
      </rPr>
      <t>国有控股公司股利、股息收入</t>
    </r>
  </si>
  <si>
    <r>
      <t xml:space="preserve">          </t>
    </r>
    <r>
      <rPr>
        <sz val="10"/>
        <rFont val="宋体"/>
        <family val="3"/>
        <charset val="134"/>
      </rPr>
      <t>国有参股公司股利、股息收入</t>
    </r>
  </si>
  <si>
    <r>
      <t xml:space="preserve">          </t>
    </r>
    <r>
      <rPr>
        <sz val="10"/>
        <rFont val="宋体"/>
        <family val="3"/>
        <charset val="134"/>
      </rPr>
      <t>其他国有资本经营预算企业股利、股息收入</t>
    </r>
  </si>
  <si>
    <r>
      <t xml:space="preserve">          </t>
    </r>
    <r>
      <rPr>
        <sz val="10"/>
        <rFont val="宋体"/>
        <family val="3"/>
        <charset val="134"/>
      </rPr>
      <t>国有股权、股份转让收入</t>
    </r>
  </si>
  <si>
    <r>
      <t xml:space="preserve">          </t>
    </r>
    <r>
      <rPr>
        <sz val="10"/>
        <rFont val="宋体"/>
        <family val="3"/>
        <charset val="134"/>
      </rPr>
      <t>国有独资企业产权转让收入</t>
    </r>
  </si>
  <si>
    <r>
      <t xml:space="preserve">          </t>
    </r>
    <r>
      <rPr>
        <sz val="10"/>
        <rFont val="宋体"/>
        <family val="3"/>
        <charset val="134"/>
      </rPr>
      <t>其他国有资本经营预算企业产权转让收入</t>
    </r>
  </si>
  <si>
    <r>
      <t xml:space="preserve">         </t>
    </r>
    <r>
      <rPr>
        <sz val="10"/>
        <rFont val="宋体"/>
        <family val="3"/>
        <charset val="134"/>
      </rPr>
      <t>国有股权、股份清算收入</t>
    </r>
  </si>
  <si>
    <r>
      <t xml:space="preserve">         </t>
    </r>
    <r>
      <rPr>
        <sz val="10"/>
        <rFont val="宋体"/>
        <family val="3"/>
        <charset val="134"/>
      </rPr>
      <t>国有独资企业清算收入</t>
    </r>
  </si>
  <si>
    <r>
      <t xml:space="preserve">         </t>
    </r>
    <r>
      <rPr>
        <sz val="10"/>
        <rFont val="宋体"/>
        <family val="3"/>
        <charset val="134"/>
      </rPr>
      <t>其他国有资本经营预算企业清算收入</t>
    </r>
  </si>
  <si>
    <t xml:space="preserve">    国有资本经营预算转移支付收入</t>
  </si>
  <si>
    <r>
      <rPr>
        <b/>
        <sz val="10"/>
        <rFont val="宋体"/>
        <family val="3"/>
        <charset val="134"/>
      </rPr>
      <t>本年收入</t>
    </r>
    <r>
      <rPr>
        <b/>
        <sz val="10"/>
        <rFont val="宋体"/>
        <family val="3"/>
        <charset val="134"/>
      </rPr>
      <t>合</t>
    </r>
    <r>
      <rPr>
        <b/>
        <sz val="10"/>
        <rFont val="宋体"/>
        <family val="3"/>
        <charset val="134"/>
      </rPr>
      <t>计</t>
    </r>
  </si>
  <si>
    <r>
      <t>注: 以上科目以2016年政府收支科目为准</t>
    </r>
    <r>
      <rPr>
        <sz val="10"/>
        <rFont val="宋体"/>
        <family val="3"/>
        <charset val="134"/>
      </rPr>
      <t>。</t>
    </r>
  </si>
  <si>
    <r>
      <t>财资地预</t>
    </r>
    <r>
      <rPr>
        <sz val="10"/>
        <rFont val="Times New Roman"/>
        <family val="1"/>
      </rPr>
      <t>03</t>
    </r>
    <r>
      <rPr>
        <sz val="10"/>
        <rFont val="宋体"/>
        <family val="3"/>
        <charset val="134"/>
      </rPr>
      <t>表</t>
    </r>
  </si>
  <si>
    <t>资本性支出</t>
  </si>
  <si>
    <r>
      <t>费用性支出</t>
    </r>
    <r>
      <rPr>
        <sz val="11"/>
        <rFont val="Times New Roman"/>
        <family val="1"/>
      </rPr>
      <t xml:space="preserve"> </t>
    </r>
  </si>
  <si>
    <t xml:space="preserve">一、国有资本经营预算支出 </t>
  </si>
  <si>
    <t xml:space="preserve">    解决历史遗留问题及改革成本支出</t>
  </si>
  <si>
    <t xml:space="preserve">       厂办大集体改革支出</t>
  </si>
  <si>
    <t xml:space="preserve">       “三供一业”移交补助支出</t>
  </si>
  <si>
    <t xml:space="preserve">       国有企业办职教幼教补助支出</t>
  </si>
  <si>
    <t xml:space="preserve">       其他解决历史遗留问题及改革成本支出</t>
  </si>
  <si>
    <t xml:space="preserve">    国有企业资本金注入</t>
  </si>
  <si>
    <t xml:space="preserve">       国有经济结构调整支出   </t>
  </si>
  <si>
    <t xml:space="preserve">       公益性设施投资支出</t>
  </si>
  <si>
    <t xml:space="preserve">       前瞻性战略性产业发展支出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</si>
  <si>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</si>
  <si>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</si>
  <si>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</si>
  <si>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</si>
  <si>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</si>
  <si>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</si>
  <si>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</si>
  <si>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</si>
  <si>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</si>
  <si>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>二、转移性支出</t>
  </si>
  <si>
    <t xml:space="preserve">     国有资本经营预算转移支付支出</t>
  </si>
  <si>
    <t xml:space="preserve">       国有资本经营预算转移支付支出</t>
  </si>
  <si>
    <t xml:space="preserve">     调出资金</t>
  </si>
  <si>
    <r>
      <t xml:space="preserve">      </t>
    </r>
    <r>
      <rPr>
        <sz val="11"/>
        <rFont val="宋体"/>
        <family val="3"/>
        <charset val="134"/>
      </rPr>
      <t xml:space="preserve"> 国有资本经营预算调出资金</t>
    </r>
  </si>
  <si>
    <t>注: 以上科目以2017年政府收支分类科目为准。</t>
  </si>
  <si>
    <t>2017年社会保险基金预算总表</t>
  </si>
  <si>
    <t xml:space="preserve">社预01表    </t>
  </si>
  <si>
    <t>陕西省杨凌示范区本级</t>
  </si>
  <si>
    <t>单位：</t>
  </si>
  <si>
    <t>元</t>
  </si>
  <si>
    <t>项        目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</si>
  <si>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</si>
  <si>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</si>
  <si>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</si>
  <si>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</si>
  <si>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</si>
  <si>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</si>
  <si>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</si>
  <si>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</si>
  <si>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</si>
  <si>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</si>
  <si>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</si>
  <si>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</si>
  <si>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</si>
  <si>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>×</t>
  </si>
  <si>
    <t xml:space="preserve">           5、其他收入</t>
  </si>
  <si>
    <t xml:space="preserve">           6、转移收入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</si>
  <si>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</si>
  <si>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</si>
  <si>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</si>
  <si>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</si>
  <si>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>三、本年收支结余</t>
  </si>
  <si>
    <t>四、年末滚存结余</t>
  </si>
  <si>
    <t>第 1 页</t>
  </si>
  <si>
    <t>陕西省杨凌示范区</t>
  </si>
  <si>
    <t>2017年社会保险基金收入表</t>
    <phoneticPr fontId="1" type="noConversion"/>
  </si>
  <si>
    <t>2017年社会保险基金支出表</t>
    <phoneticPr fontId="1" type="noConversion"/>
  </si>
  <si>
    <t>市区</t>
  </si>
  <si>
    <t>2017年限额</t>
    <phoneticPr fontId="46" type="noConversion"/>
  </si>
  <si>
    <t>2017年余额</t>
    <phoneticPr fontId="46" type="noConversion"/>
  </si>
  <si>
    <t>一般债务</t>
  </si>
  <si>
    <t>杨凌示范区</t>
  </si>
  <si>
    <t>专项债务</t>
  </si>
  <si>
    <t>杨凌示范区专项债务限额和余额表</t>
    <phoneticPr fontId="46" type="noConversion"/>
  </si>
  <si>
    <t>杨凌示范区一般债务限额和余额情况表</t>
    <phoneticPr fontId="46" type="noConversion"/>
  </si>
  <si>
    <t>单位：万元</t>
    <phoneticPr fontId="52" type="noConversion"/>
  </si>
  <si>
    <t>分科目分项目</t>
    <phoneticPr fontId="52" type="noConversion"/>
  </si>
  <si>
    <t>杨凌示范区</t>
    <phoneticPr fontId="52" type="noConversion"/>
  </si>
  <si>
    <t>杨凌示范区本级</t>
    <phoneticPr fontId="52" type="noConversion"/>
  </si>
  <si>
    <t>杨陵区</t>
  </si>
  <si>
    <t>一般公共服务</t>
    <phoneticPr fontId="52" type="noConversion"/>
  </si>
  <si>
    <t>招商经费</t>
    <phoneticPr fontId="52" type="noConversion"/>
  </si>
  <si>
    <t>精神文明经费</t>
    <phoneticPr fontId="52" type="noConversion"/>
  </si>
  <si>
    <t>密码通信专项</t>
    <phoneticPr fontId="52" type="noConversion"/>
  </si>
  <si>
    <t>人才工程</t>
    <phoneticPr fontId="52" type="noConversion"/>
  </si>
  <si>
    <t>党建专项</t>
    <phoneticPr fontId="52" type="noConversion"/>
  </si>
  <si>
    <t>公共安全支出</t>
    <phoneticPr fontId="52" type="noConversion"/>
  </si>
  <si>
    <t>公安禁毒专项</t>
    <phoneticPr fontId="52" type="noConversion"/>
  </si>
  <si>
    <t>消防能力提升</t>
    <phoneticPr fontId="52" type="noConversion"/>
  </si>
  <si>
    <t>公安信息系统建设</t>
    <phoneticPr fontId="52" type="noConversion"/>
  </si>
  <si>
    <t>人犯给养</t>
    <phoneticPr fontId="52" type="noConversion"/>
  </si>
  <si>
    <t>公安保障经费</t>
    <phoneticPr fontId="52" type="noConversion"/>
  </si>
  <si>
    <t>司法办案费</t>
    <phoneticPr fontId="52" type="noConversion"/>
  </si>
  <si>
    <t>教育支出</t>
    <phoneticPr fontId="52" type="noConversion"/>
  </si>
  <si>
    <t>学前教育建设补助</t>
    <phoneticPr fontId="52" type="noConversion"/>
  </si>
  <si>
    <t>高中助学</t>
    <phoneticPr fontId="52" type="noConversion"/>
  </si>
  <si>
    <t>现代职业教育提升计划</t>
    <phoneticPr fontId="52" type="noConversion"/>
  </si>
  <si>
    <t>中小学公用经费补助</t>
    <phoneticPr fontId="52" type="noConversion"/>
  </si>
  <si>
    <t>中小学运行费</t>
    <phoneticPr fontId="52" type="noConversion"/>
  </si>
  <si>
    <t>基础教育发展</t>
    <phoneticPr fontId="52" type="noConversion"/>
  </si>
  <si>
    <t>教育配套</t>
    <phoneticPr fontId="52" type="noConversion"/>
  </si>
  <si>
    <t>营养餐</t>
    <phoneticPr fontId="52" type="noConversion"/>
  </si>
  <si>
    <t>科学技术支出</t>
    <phoneticPr fontId="52" type="noConversion"/>
  </si>
  <si>
    <t>科技示范推广</t>
    <phoneticPr fontId="52" type="noConversion"/>
  </si>
  <si>
    <t>科技创新</t>
    <phoneticPr fontId="52" type="noConversion"/>
  </si>
  <si>
    <t>科技馆</t>
    <phoneticPr fontId="52" type="noConversion"/>
  </si>
  <si>
    <t>文化体育与传媒支出</t>
    <phoneticPr fontId="52" type="noConversion"/>
  </si>
  <si>
    <t>购买公共文化服务</t>
    <phoneticPr fontId="52" type="noConversion"/>
  </si>
  <si>
    <t>文物保护</t>
    <phoneticPr fontId="52" type="noConversion"/>
  </si>
  <si>
    <t>博物馆</t>
    <phoneticPr fontId="52" type="noConversion"/>
  </si>
  <si>
    <t>马拉松专项</t>
    <phoneticPr fontId="52" type="noConversion"/>
  </si>
  <si>
    <t>文化专项</t>
    <phoneticPr fontId="52" type="noConversion"/>
  </si>
  <si>
    <t>会展专项</t>
    <phoneticPr fontId="52" type="noConversion"/>
  </si>
  <si>
    <t>社会保障和就业支出</t>
    <phoneticPr fontId="52" type="noConversion"/>
  </si>
  <si>
    <t>社保配套</t>
    <phoneticPr fontId="52" type="noConversion"/>
  </si>
  <si>
    <t>医疗卫生与计划生育支出</t>
    <phoneticPr fontId="52" type="noConversion"/>
  </si>
  <si>
    <t>计生专项</t>
    <phoneticPr fontId="52" type="noConversion"/>
  </si>
  <si>
    <t>食安专项</t>
    <phoneticPr fontId="52" type="noConversion"/>
  </si>
  <si>
    <t>医院定补</t>
    <phoneticPr fontId="52" type="noConversion"/>
  </si>
  <si>
    <t>乡镇卫生院托管</t>
    <phoneticPr fontId="52" type="noConversion"/>
  </si>
  <si>
    <t>药品差价补贴</t>
    <phoneticPr fontId="52" type="noConversion"/>
  </si>
  <si>
    <t>贷款贴息</t>
    <phoneticPr fontId="52" type="noConversion"/>
  </si>
  <si>
    <t>城乡社区支出</t>
    <phoneticPr fontId="52" type="noConversion"/>
  </si>
  <si>
    <t>基本建设</t>
    <phoneticPr fontId="52" type="noConversion"/>
  </si>
  <si>
    <t>重点项目建设</t>
    <phoneticPr fontId="52" type="noConversion"/>
  </si>
  <si>
    <t>农林水支出</t>
    <phoneticPr fontId="52" type="noConversion"/>
  </si>
  <si>
    <t>种子产业</t>
    <phoneticPr fontId="52" type="noConversion"/>
  </si>
  <si>
    <t>农庄集群</t>
    <phoneticPr fontId="52" type="noConversion"/>
  </si>
  <si>
    <t>农高会</t>
    <phoneticPr fontId="52" type="noConversion"/>
  </si>
  <si>
    <t>防汛</t>
    <phoneticPr fontId="52" type="noConversion"/>
  </si>
  <si>
    <t>美丽乡村</t>
    <phoneticPr fontId="52" type="noConversion"/>
  </si>
  <si>
    <t>扶贫</t>
    <phoneticPr fontId="52" type="noConversion"/>
  </si>
  <si>
    <t>现代农业专项</t>
    <phoneticPr fontId="52" type="noConversion"/>
  </si>
  <si>
    <t>金融支出</t>
    <phoneticPr fontId="52" type="noConversion"/>
  </si>
  <si>
    <t>金融专项</t>
    <phoneticPr fontId="52" type="noConversion"/>
  </si>
  <si>
    <t>农业政策保险</t>
    <phoneticPr fontId="52" type="noConversion"/>
  </si>
  <si>
    <t>普惠金融发展</t>
    <phoneticPr fontId="52" type="noConversion"/>
  </si>
  <si>
    <t>住房保障</t>
    <phoneticPr fontId="52" type="noConversion"/>
  </si>
  <si>
    <t>安居工程</t>
    <phoneticPr fontId="52" type="noConversion"/>
  </si>
  <si>
    <t>公租房</t>
    <phoneticPr fontId="52" type="noConversion"/>
  </si>
  <si>
    <t>总计</t>
    <phoneticPr fontId="52" type="noConversion"/>
  </si>
  <si>
    <t>2017年示范区本级一般公共预算支出表</t>
    <phoneticPr fontId="1" type="noConversion"/>
  </si>
  <si>
    <t>2017年示范区本级公共预算基本支出表</t>
    <phoneticPr fontId="1" type="noConversion"/>
  </si>
  <si>
    <t>2017年示范区一般公共预算税收返还和转移支付表</t>
    <phoneticPr fontId="1" type="noConversion"/>
  </si>
  <si>
    <t>2017年示范区政府性基金预算收支表</t>
    <phoneticPr fontId="1" type="noConversion"/>
  </si>
  <si>
    <t>2017年示范区政府性基金预算收入表</t>
    <phoneticPr fontId="1" type="noConversion"/>
  </si>
  <si>
    <t>2017年示范区政府性基金预算支出表</t>
    <phoneticPr fontId="1" type="noConversion"/>
  </si>
  <si>
    <t>2017年政府性基金转移支付表</t>
    <phoneticPr fontId="1" type="noConversion"/>
  </si>
  <si>
    <t xml:space="preserve">                                        2017年示范区国有资本经营预算收支总表</t>
    <phoneticPr fontId="1" type="noConversion"/>
  </si>
  <si>
    <t xml:space="preserve">                                2017年 国有资本经营收入预算表</t>
    <phoneticPr fontId="1" type="noConversion"/>
  </si>
  <si>
    <t xml:space="preserve">                                                         2017年示范区国有资本经营支出预算表</t>
    <phoneticPr fontId="1" type="noConversion"/>
  </si>
  <si>
    <t>备注：杨凌示范区只下辖一个县级杨陵区。</t>
    <phoneticPr fontId="1" type="noConversion"/>
  </si>
  <si>
    <t>2017年杨凌示范区专项转移支付分地区分项目预算表</t>
    <phoneticPr fontId="1" type="noConversion"/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</si>
</sst>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#,##0_ "/>
    <numFmt numFmtId="178" formatCode="0_ "/>
    <numFmt numFmtId="179" formatCode="0.0_ "/>
    <numFmt numFmtId="180" formatCode="###,###,##0.00"/>
    <numFmt numFmtId="181" formatCode="#,##0.00_ ;\-#,##0.00;;"/>
    <numFmt numFmtId="182" formatCode="_ * #,##0_ ;_ * \-#,##0_ ;_ * &quot;-&quot;??_ ;_ @_ "/>
    <numFmt numFmtId="183" formatCode="0_);[Red]\(0\)"/>
    <numFmt numFmtId="184" formatCode="0.00_);[Red]\(0.00\)"/>
  </numFmts>
  <fonts count="5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BatangChe"/>
      <family val="3"/>
      <charset val="129"/>
    </font>
    <font>
      <sz val="18"/>
      <color theme="1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BatangChe"/>
      <family val="3"/>
      <charset val="129"/>
    </font>
    <font>
      <sz val="10"/>
      <color rgb="FF000000"/>
      <name val="宋体"/>
      <family val="3"/>
      <charset val="134"/>
    </font>
    <font>
      <sz val="10"/>
      <color rgb="FF000000"/>
      <name val="BatangChe"/>
      <family val="3"/>
      <charset val="129"/>
    </font>
    <font>
      <b/>
      <sz val="10"/>
      <color rgb="FF000000"/>
      <name val="宋体"/>
      <family val="3"/>
      <charset val="134"/>
    </font>
    <font>
      <b/>
      <sz val="10"/>
      <color rgb="FF000000"/>
      <name val="BatangChe"/>
      <family val="3"/>
      <charset val="129"/>
    </font>
    <font>
      <sz val="12"/>
      <color theme="1"/>
      <name val="黑体"/>
      <family val="3"/>
      <charset val="134"/>
    </font>
    <font>
      <sz val="12"/>
      <color theme="1"/>
      <name val="BatangChe"/>
      <family val="3"/>
      <charset val="129"/>
    </font>
    <font>
      <sz val="12"/>
      <color theme="1"/>
      <name val="宋体"/>
      <family val="3"/>
      <charset val="134"/>
    </font>
    <font>
      <sz val="22"/>
      <color theme="1"/>
      <name val="BatangChe"/>
      <family val="3"/>
      <charset val="129"/>
    </font>
    <font>
      <sz val="22"/>
      <color theme="1"/>
      <name val="方正小标宋简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1"/>
      <name val="Times New Roman"/>
      <family val="1"/>
    </font>
    <font>
      <sz val="24"/>
      <color indexed="8"/>
      <name val="宋体"/>
      <family val="3"/>
      <charset val="134"/>
    </font>
    <font>
      <sz val="29"/>
      <color indexed="8"/>
      <name val="宋体"/>
      <family val="3"/>
      <charset val="134"/>
    </font>
    <font>
      <sz val="12"/>
      <color indexed="8"/>
      <name val="Arial Narrow"/>
      <family val="2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10"/>
      <name val="宋体"/>
      <family val="3"/>
      <charset val="134"/>
    </font>
    <font>
      <sz val="29"/>
      <color indexed="8"/>
      <name val="宋体"/>
      <family val="3"/>
      <charset val="134"/>
    </font>
    <font>
      <sz val="12"/>
      <color indexed="8"/>
      <name val="Arial Narrow"/>
      <family val="2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6"/>
      <name val="楷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9" fillId="0" borderId="0"/>
    <xf numFmtId="176" fontId="44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177" fontId="17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177" fontId="20" fillId="0" borderId="12" xfId="0" applyNumberFormat="1" applyFont="1" applyFill="1" applyBorder="1" applyAlignment="1">
      <alignment vertical="center"/>
    </xf>
    <xf numFmtId="177" fontId="21" fillId="0" borderId="12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7" fontId="18" fillId="0" borderId="12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" fontId="18" fillId="0" borderId="14" xfId="0" applyNumberFormat="1" applyFont="1" applyFill="1" applyBorder="1" applyAlignment="1">
      <alignment vertical="center"/>
    </xf>
    <xf numFmtId="178" fontId="18" fillId="0" borderId="12" xfId="0" applyNumberFormat="1" applyFont="1" applyFill="1" applyBorder="1" applyAlignment="1" applyProtection="1">
      <alignment horizontal="left" vertical="center"/>
      <protection locked="0"/>
    </xf>
    <xf numFmtId="0" fontId="18" fillId="0" borderId="14" xfId="0" applyFont="1" applyFill="1" applyBorder="1" applyAlignment="1">
      <alignment vertical="center"/>
    </xf>
    <xf numFmtId="179" fontId="18" fillId="0" borderId="12" xfId="0" applyNumberFormat="1" applyFont="1" applyFill="1" applyBorder="1" applyAlignment="1" applyProtection="1">
      <alignment horizontal="left" vertical="center"/>
      <protection locked="0"/>
    </xf>
    <xf numFmtId="0" fontId="23" fillId="0" borderId="1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1" fontId="18" fillId="0" borderId="14" xfId="0" applyNumberFormat="1" applyFont="1" applyFill="1" applyBorder="1" applyAlignment="1" applyProtection="1">
      <alignment vertical="center"/>
      <protection locked="0"/>
    </xf>
    <xf numFmtId="0" fontId="18" fillId="0" borderId="14" xfId="0" applyNumberFormat="1" applyFont="1" applyFill="1" applyBorder="1" applyAlignment="1" applyProtection="1">
      <alignment vertical="center"/>
      <protection locked="0"/>
    </xf>
    <xf numFmtId="0" fontId="21" fillId="0" borderId="1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center" vertical="center"/>
    </xf>
    <xf numFmtId="1" fontId="23" fillId="0" borderId="12" xfId="0" applyNumberFormat="1" applyFont="1" applyFill="1" applyBorder="1" applyAlignment="1" applyProtection="1">
      <alignment vertical="center"/>
      <protection locked="0"/>
    </xf>
    <xf numFmtId="1" fontId="18" fillId="0" borderId="12" xfId="0" applyNumberFormat="1" applyFont="1" applyFill="1" applyBorder="1" applyAlignment="1" applyProtection="1">
      <alignment horizontal="center" vertical="center"/>
      <protection locked="0"/>
    </xf>
    <xf numFmtId="1" fontId="18" fillId="0" borderId="12" xfId="0" applyNumberFormat="1" applyFont="1" applyFill="1" applyBorder="1" applyAlignment="1" applyProtection="1">
      <alignment horizontal="left" vertical="center"/>
      <protection locked="0"/>
    </xf>
    <xf numFmtId="1" fontId="18" fillId="0" borderId="12" xfId="0" applyNumberFormat="1" applyFont="1" applyFill="1" applyBorder="1" applyAlignment="1" applyProtection="1">
      <alignment vertical="center"/>
      <protection locked="0"/>
    </xf>
    <xf numFmtId="0" fontId="18" fillId="0" borderId="12" xfId="0" applyNumberFormat="1" applyFont="1" applyFill="1" applyBorder="1" applyAlignment="1" applyProtection="1">
      <alignment vertical="center"/>
      <protection locked="0"/>
    </xf>
    <xf numFmtId="0" fontId="18" fillId="0" borderId="12" xfId="0" applyNumberFormat="1" applyFont="1" applyFill="1" applyBorder="1" applyAlignment="1" applyProtection="1">
      <alignment horizontal="center" vertical="center"/>
      <protection locked="0"/>
    </xf>
    <xf numFmtId="3" fontId="18" fillId="0" borderId="12" xfId="0" applyNumberFormat="1" applyFont="1" applyFill="1" applyBorder="1" applyAlignment="1" applyProtection="1">
      <alignment vertical="center"/>
    </xf>
    <xf numFmtId="3" fontId="18" fillId="0" borderId="12" xfId="0" applyNumberFormat="1" applyFont="1" applyFill="1" applyBorder="1" applyAlignment="1" applyProtection="1">
      <alignment horizontal="center" vertical="center"/>
    </xf>
    <xf numFmtId="3" fontId="21" fillId="0" borderId="12" xfId="0" applyNumberFormat="1" applyFont="1" applyFill="1" applyBorder="1" applyAlignment="1" applyProtection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0" fillId="0" borderId="17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178" fontId="18" fillId="0" borderId="12" xfId="0" applyNumberFormat="1" applyFont="1" applyFill="1" applyBorder="1" applyAlignment="1" applyProtection="1">
      <alignment vertical="center"/>
      <protection locked="0"/>
    </xf>
    <xf numFmtId="0" fontId="18" fillId="0" borderId="12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 applyProtection="1">
      <alignment horizontal="left" vertical="center"/>
    </xf>
    <xf numFmtId="3" fontId="25" fillId="0" borderId="12" xfId="0" applyNumberFormat="1" applyFont="1" applyFill="1" applyBorder="1" applyAlignment="1" applyProtection="1">
      <alignment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3" fontId="21" fillId="0" borderId="12" xfId="0" applyNumberFormat="1" applyFont="1" applyFill="1" applyBorder="1" applyAlignment="1" applyProtection="1">
      <alignment vertical="center"/>
    </xf>
    <xf numFmtId="0" fontId="26" fillId="0" borderId="12" xfId="0" applyFont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/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9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/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0" fontId="18" fillId="0" borderId="12" xfId="0" applyFont="1" applyBorder="1" applyAlignment="1"/>
    <xf numFmtId="0" fontId="23" fillId="0" borderId="12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180" fontId="18" fillId="2" borderId="12" xfId="0" applyNumberFormat="1" applyFont="1" applyFill="1" applyBorder="1" applyAlignment="1" applyProtection="1">
      <alignment horizontal="right" vertical="center"/>
      <protection locked="0"/>
    </xf>
    <xf numFmtId="0" fontId="33" fillId="2" borderId="0" xfId="1" applyNumberFormat="1" applyFont="1" applyFill="1" applyBorder="1" applyAlignment="1" applyProtection="1">
      <alignment vertical="center"/>
    </xf>
    <xf numFmtId="0" fontId="19" fillId="2" borderId="0" xfId="1" applyNumberFormat="1" applyFont="1" applyFill="1" applyBorder="1" applyAlignment="1" applyProtection="1"/>
    <xf numFmtId="0" fontId="35" fillId="2" borderId="0" xfId="1" applyNumberFormat="1" applyFont="1" applyFill="1" applyBorder="1" applyAlignment="1" applyProtection="1">
      <alignment vertical="center"/>
    </xf>
    <xf numFmtId="0" fontId="36" fillId="2" borderId="23" xfId="1" applyNumberFormat="1" applyFont="1" applyFill="1" applyBorder="1" applyAlignment="1" applyProtection="1">
      <alignment vertical="center"/>
    </xf>
    <xf numFmtId="0" fontId="35" fillId="2" borderId="23" xfId="1" applyNumberFormat="1" applyFont="1" applyFill="1" applyBorder="1" applyAlignment="1" applyProtection="1">
      <alignment vertical="center"/>
    </xf>
    <xf numFmtId="0" fontId="35" fillId="2" borderId="17" xfId="1" applyNumberFormat="1" applyFont="1" applyFill="1" applyBorder="1" applyAlignment="1" applyProtection="1">
      <alignment vertical="center"/>
    </xf>
    <xf numFmtId="0" fontId="19" fillId="2" borderId="17" xfId="1" applyNumberFormat="1" applyFont="1" applyFill="1" applyBorder="1" applyAlignment="1" applyProtection="1"/>
    <xf numFmtId="0" fontId="36" fillId="2" borderId="23" xfId="1" applyNumberFormat="1" applyFont="1" applyFill="1" applyBorder="1" applyAlignment="1" applyProtection="1">
      <alignment horizontal="right" vertical="center"/>
    </xf>
    <xf numFmtId="0" fontId="36" fillId="2" borderId="17" xfId="1" applyNumberFormat="1" applyFont="1" applyFill="1" applyBorder="1" applyAlignment="1" applyProtection="1">
      <alignment horizontal="left" vertical="center"/>
    </xf>
    <xf numFmtId="0" fontId="36" fillId="2" borderId="24" xfId="1" applyNumberFormat="1" applyFont="1" applyFill="1" applyBorder="1" applyAlignment="1" applyProtection="1">
      <alignment horizontal="center" vertical="center"/>
    </xf>
    <xf numFmtId="0" fontId="36" fillId="2" borderId="25" xfId="1" applyNumberFormat="1" applyFont="1" applyFill="1" applyBorder="1" applyAlignment="1" applyProtection="1">
      <alignment horizontal="center" vertical="center" wrapText="1"/>
    </xf>
    <xf numFmtId="0" fontId="36" fillId="2" borderId="12" xfId="1" applyNumberFormat="1" applyFont="1" applyFill="1" applyBorder="1" applyAlignment="1" applyProtection="1">
      <alignment horizontal="center" vertical="center" wrapText="1"/>
    </xf>
    <xf numFmtId="0" fontId="36" fillId="2" borderId="26" xfId="1" applyNumberFormat="1" applyFont="1" applyFill="1" applyBorder="1" applyAlignment="1" applyProtection="1">
      <alignment horizontal="center" vertical="center" wrapText="1"/>
    </xf>
    <xf numFmtId="0" fontId="36" fillId="2" borderId="24" xfId="1" applyNumberFormat="1" applyFont="1" applyFill="1" applyBorder="1" applyAlignment="1" applyProtection="1">
      <alignment horizontal="center" vertical="center" wrapText="1"/>
    </xf>
    <xf numFmtId="0" fontId="36" fillId="2" borderId="27" xfId="1" applyNumberFormat="1" applyFont="1" applyFill="1" applyBorder="1" applyAlignment="1" applyProtection="1">
      <alignment horizontal="left" vertical="center"/>
    </xf>
    <xf numFmtId="0" fontId="36" fillId="2" borderId="24" xfId="1" applyNumberFormat="1" applyFont="1" applyFill="1" applyBorder="1" applyAlignment="1" applyProtection="1">
      <alignment horizontal="left" vertical="center"/>
    </xf>
    <xf numFmtId="0" fontId="36" fillId="2" borderId="24" xfId="1" applyNumberFormat="1" applyFont="1" applyFill="1" applyBorder="1" applyAlignment="1" applyProtection="1">
      <alignment vertical="center"/>
    </xf>
    <xf numFmtId="0" fontId="19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>
      <alignment vertical="center"/>
    </xf>
    <xf numFmtId="0" fontId="36" fillId="2" borderId="13" xfId="1" applyNumberFormat="1" applyFont="1" applyFill="1" applyBorder="1" applyAlignment="1" applyProtection="1">
      <alignment horizontal="right" vertical="center"/>
    </xf>
    <xf numFmtId="181" fontId="36" fillId="3" borderId="24" xfId="1" applyNumberFormat="1" applyFont="1" applyFill="1" applyBorder="1" applyAlignment="1" applyProtection="1">
      <alignment horizontal="right" vertical="center"/>
    </xf>
    <xf numFmtId="181" fontId="36" fillId="3" borderId="28" xfId="1" applyNumberFormat="1" applyFont="1" applyFill="1" applyBorder="1" applyAlignment="1" applyProtection="1">
      <alignment horizontal="right" vertical="center"/>
    </xf>
    <xf numFmtId="181" fontId="36" fillId="3" borderId="25" xfId="1" applyNumberFormat="1" applyFont="1" applyFill="1" applyBorder="1" applyAlignment="1" applyProtection="1">
      <alignment horizontal="right" vertical="center"/>
    </xf>
    <xf numFmtId="181" fontId="36" fillId="3" borderId="12" xfId="1" applyNumberFormat="1" applyFont="1" applyFill="1" applyBorder="1" applyAlignment="1" applyProtection="1">
      <alignment horizontal="right" vertical="center"/>
    </xf>
    <xf numFmtId="181" fontId="36" fillId="3" borderId="29" xfId="1" applyNumberFormat="1" applyFont="1" applyFill="1" applyBorder="1" applyAlignment="1" applyProtection="1">
      <alignment horizontal="right" vertical="center"/>
    </xf>
    <xf numFmtId="181" fontId="36" fillId="3" borderId="24" xfId="1" applyNumberFormat="1" applyFont="1" applyFill="1" applyBorder="1" applyAlignment="1" applyProtection="1">
      <alignment horizontal="center" vertical="center"/>
    </xf>
    <xf numFmtId="181" fontId="36" fillId="3" borderId="30" xfId="1" applyNumberFormat="1" applyFont="1" applyFill="1" applyBorder="1" applyAlignment="1" applyProtection="1">
      <alignment horizontal="center" vertical="center"/>
    </xf>
    <xf numFmtId="181" fontId="36" fillId="3" borderId="30" xfId="1" applyNumberFormat="1" applyFont="1" applyFill="1" applyBorder="1" applyAlignment="1" applyProtection="1">
      <alignment horizontal="right" vertical="center"/>
    </xf>
    <xf numFmtId="0" fontId="38" fillId="2" borderId="0" xfId="0" applyNumberFormat="1" applyFont="1" applyFill="1" applyBorder="1" applyAlignment="1" applyProtection="1">
      <alignment vertical="center"/>
    </xf>
    <xf numFmtId="0" fontId="39" fillId="2" borderId="0" xfId="0" applyNumberFormat="1" applyFont="1" applyFill="1" applyBorder="1" applyAlignment="1" applyProtection="1"/>
    <xf numFmtId="0" fontId="39" fillId="2" borderId="0" xfId="0" applyNumberFormat="1" applyFont="1" applyFill="1" applyBorder="1" applyAlignment="1" applyProtection="1"/>
    <xf numFmtId="0" fontId="41" fillId="2" borderId="0" xfId="0" applyNumberFormat="1" applyFont="1" applyFill="1" applyBorder="1" applyAlignment="1" applyProtection="1">
      <alignment vertical="center"/>
    </xf>
    <xf numFmtId="0" fontId="42" fillId="2" borderId="23" xfId="0" applyNumberFormat="1" applyFont="1" applyFill="1" applyBorder="1" applyAlignment="1" applyProtection="1">
      <alignment vertical="center"/>
    </xf>
    <xf numFmtId="0" fontId="41" fillId="2" borderId="23" xfId="0" applyNumberFormat="1" applyFont="1" applyFill="1" applyBorder="1" applyAlignment="1" applyProtection="1">
      <alignment vertical="center"/>
    </xf>
    <xf numFmtId="0" fontId="41" fillId="2" borderId="17" xfId="0" applyNumberFormat="1" applyFont="1" applyFill="1" applyBorder="1" applyAlignment="1" applyProtection="1">
      <alignment vertical="center"/>
    </xf>
    <xf numFmtId="0" fontId="39" fillId="2" borderId="17" xfId="0" applyNumberFormat="1" applyFont="1" applyFill="1" applyBorder="1" applyAlignment="1" applyProtection="1"/>
    <xf numFmtId="0" fontId="42" fillId="2" borderId="23" xfId="0" applyNumberFormat="1" applyFont="1" applyFill="1" applyBorder="1" applyAlignment="1" applyProtection="1">
      <alignment horizontal="right" vertical="center"/>
    </xf>
    <xf numFmtId="0" fontId="42" fillId="2" borderId="17" xfId="0" applyNumberFormat="1" applyFont="1" applyFill="1" applyBorder="1" applyAlignment="1" applyProtection="1">
      <alignment horizontal="left" vertical="center"/>
    </xf>
    <xf numFmtId="0" fontId="42" fillId="2" borderId="24" xfId="0" applyNumberFormat="1" applyFont="1" applyFill="1" applyBorder="1" applyAlignment="1" applyProtection="1">
      <alignment horizontal="center" vertical="center"/>
    </xf>
    <xf numFmtId="0" fontId="42" fillId="2" borderId="25" xfId="0" applyNumberFormat="1" applyFont="1" applyFill="1" applyBorder="1" applyAlignment="1" applyProtection="1">
      <alignment horizontal="center" vertical="center" wrapText="1"/>
    </xf>
    <xf numFmtId="0" fontId="42" fillId="2" borderId="12" xfId="0" applyNumberFormat="1" applyFont="1" applyFill="1" applyBorder="1" applyAlignment="1" applyProtection="1">
      <alignment horizontal="center" vertical="center" wrapText="1"/>
    </xf>
    <xf numFmtId="0" fontId="42" fillId="2" borderId="26" xfId="0" applyNumberFormat="1" applyFont="1" applyFill="1" applyBorder="1" applyAlignment="1" applyProtection="1">
      <alignment horizontal="center" vertical="center" wrapText="1"/>
    </xf>
    <xf numFmtId="0" fontId="42" fillId="2" borderId="24" xfId="0" applyNumberFormat="1" applyFont="1" applyFill="1" applyBorder="1" applyAlignment="1" applyProtection="1">
      <alignment horizontal="center" vertical="center" wrapText="1"/>
    </xf>
    <xf numFmtId="0" fontId="42" fillId="2" borderId="27" xfId="0" applyNumberFormat="1" applyFont="1" applyFill="1" applyBorder="1" applyAlignment="1" applyProtection="1">
      <alignment horizontal="left" vertical="center"/>
    </xf>
    <xf numFmtId="0" fontId="42" fillId="2" borderId="24" xfId="0" applyNumberFormat="1" applyFont="1" applyFill="1" applyBorder="1" applyAlignment="1" applyProtection="1">
      <alignment horizontal="left" vertical="center"/>
    </xf>
    <xf numFmtId="0" fontId="42" fillId="2" borderId="24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>
      <alignment vertical="center"/>
    </xf>
    <xf numFmtId="0" fontId="42" fillId="2" borderId="13" xfId="0" applyNumberFormat="1" applyFont="1" applyFill="1" applyBorder="1" applyAlignment="1" applyProtection="1">
      <alignment horizontal="right" vertical="center"/>
    </xf>
    <xf numFmtId="181" fontId="42" fillId="3" borderId="24" xfId="0" applyNumberFormat="1" applyFont="1" applyFill="1" applyBorder="1" applyAlignment="1" applyProtection="1">
      <alignment horizontal="right" vertical="center"/>
    </xf>
    <xf numFmtId="181" fontId="42" fillId="3" borderId="28" xfId="0" applyNumberFormat="1" applyFont="1" applyFill="1" applyBorder="1" applyAlignment="1" applyProtection="1">
      <alignment horizontal="right" vertical="center"/>
    </xf>
    <xf numFmtId="181" fontId="42" fillId="3" borderId="25" xfId="0" applyNumberFormat="1" applyFont="1" applyFill="1" applyBorder="1" applyAlignment="1" applyProtection="1">
      <alignment horizontal="right" vertical="center"/>
    </xf>
    <xf numFmtId="181" fontId="42" fillId="3" borderId="12" xfId="0" applyNumberFormat="1" applyFont="1" applyFill="1" applyBorder="1" applyAlignment="1" applyProtection="1">
      <alignment horizontal="right" vertical="center"/>
    </xf>
    <xf numFmtId="181" fontId="42" fillId="3" borderId="29" xfId="0" applyNumberFormat="1" applyFont="1" applyFill="1" applyBorder="1" applyAlignment="1" applyProtection="1">
      <alignment horizontal="right" vertical="center"/>
    </xf>
    <xf numFmtId="181" fontId="42" fillId="3" borderId="24" xfId="0" applyNumberFormat="1" applyFont="1" applyFill="1" applyBorder="1" applyAlignment="1" applyProtection="1">
      <alignment horizontal="center" vertical="center"/>
    </xf>
    <xf numFmtId="181" fontId="42" fillId="3" borderId="30" xfId="0" applyNumberFormat="1" applyFont="1" applyFill="1" applyBorder="1" applyAlignment="1" applyProtection="1">
      <alignment horizontal="center" vertical="center"/>
    </xf>
    <xf numFmtId="181" fontId="42" fillId="3" borderId="30" xfId="0" applyNumberFormat="1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right" vertical="center"/>
    </xf>
    <xf numFmtId="0" fontId="48" fillId="0" borderId="32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182" fontId="47" fillId="0" borderId="32" xfId="2" applyNumberFormat="1" applyFont="1" applyBorder="1" applyAlignment="1">
      <alignment horizontal="right" vertical="center" wrapText="1"/>
    </xf>
    <xf numFmtId="183" fontId="30" fillId="0" borderId="0" xfId="0" applyNumberFormat="1" applyFont="1" applyFill="1" applyBorder="1" applyAlignment="1" applyProtection="1">
      <alignment horizontal="center" vertical="center"/>
      <protection locked="0"/>
    </xf>
    <xf numFmtId="184" fontId="30" fillId="0" borderId="0" xfId="0" applyNumberFormat="1" applyFont="1" applyFill="1" applyBorder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84" fontId="0" fillId="0" borderId="0" xfId="0" applyNumberFormat="1" applyBorder="1">
      <alignment vertical="center"/>
    </xf>
    <xf numFmtId="184" fontId="51" fillId="0" borderId="0" xfId="0" applyNumberFormat="1" applyFont="1" applyBorder="1">
      <alignment vertical="center"/>
    </xf>
    <xf numFmtId="184" fontId="53" fillId="3" borderId="12" xfId="0" applyNumberFormat="1" applyFont="1" applyFill="1" applyBorder="1" applyAlignment="1" applyProtection="1">
      <alignment horizontal="center" vertical="center" wrapText="1"/>
      <protection locked="0"/>
    </xf>
    <xf numFmtId="184" fontId="53" fillId="0" borderId="12" xfId="0" applyNumberFormat="1" applyFont="1" applyBorder="1" applyAlignment="1" applyProtection="1">
      <alignment horizontal="center" vertical="center" wrapText="1"/>
      <protection locked="0"/>
    </xf>
    <xf numFmtId="183" fontId="53" fillId="0" borderId="12" xfId="0" applyNumberFormat="1" applyFont="1" applyFill="1" applyBorder="1" applyAlignment="1" applyProtection="1">
      <alignment horizontal="center" vertical="center" wrapText="1"/>
      <protection locked="0"/>
    </xf>
    <xf numFmtId="184" fontId="53" fillId="4" borderId="12" xfId="0" applyNumberFormat="1" applyFont="1" applyFill="1" applyBorder="1" applyAlignment="1" applyProtection="1">
      <alignment horizontal="center" vertical="center" wrapText="1"/>
      <protection locked="0"/>
    </xf>
    <xf numFmtId="183" fontId="37" fillId="0" borderId="12" xfId="0" applyNumberFormat="1" applyFont="1" applyFill="1" applyBorder="1" applyAlignment="1" applyProtection="1">
      <alignment horizontal="center" vertical="center" wrapText="1"/>
      <protection locked="0"/>
    </xf>
    <xf numFmtId="184" fontId="37" fillId="0" borderId="12" xfId="0" applyNumberFormat="1" applyFont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/>
    </xf>
    <xf numFmtId="184" fontId="19" fillId="0" borderId="12" xfId="0" applyNumberFormat="1" applyFont="1" applyFill="1" applyBorder="1" applyAlignment="1">
      <alignment horizontal="center" vertical="center"/>
    </xf>
    <xf numFmtId="184" fontId="19" fillId="0" borderId="12" xfId="0" applyNumberFormat="1" applyFont="1" applyBorder="1" applyAlignment="1" applyProtection="1">
      <alignment horizontal="center" vertical="center"/>
      <protection locked="0"/>
    </xf>
    <xf numFmtId="178" fontId="19" fillId="0" borderId="12" xfId="0" applyNumberFormat="1" applyFont="1" applyFill="1" applyBorder="1" applyAlignment="1" applyProtection="1">
      <alignment horizontal="center" vertical="center" wrapText="1"/>
    </xf>
    <xf numFmtId="184" fontId="19" fillId="0" borderId="12" xfId="0" applyNumberFormat="1" applyFont="1" applyBorder="1" applyAlignment="1" applyProtection="1">
      <alignment horizontal="center" vertical="center" wrapText="1"/>
      <protection locked="0"/>
    </xf>
    <xf numFmtId="178" fontId="3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184" fontId="19" fillId="0" borderId="12" xfId="0" applyNumberFormat="1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84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</xf>
    <xf numFmtId="184" fontId="19" fillId="0" borderId="12" xfId="0" applyNumberFormat="1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30" fillId="0" borderId="12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184" fontId="30" fillId="0" borderId="12" xfId="0" applyNumberFormat="1" applyFont="1" applyBorder="1" applyAlignment="1">
      <alignment horizontal="center" vertical="center"/>
    </xf>
    <xf numFmtId="184" fontId="30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177" fontId="0" fillId="0" borderId="13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/>
    </xf>
    <xf numFmtId="183" fontId="53" fillId="0" borderId="12" xfId="0" applyNumberFormat="1" applyFont="1" applyFill="1" applyBorder="1" applyAlignment="1" applyProtection="1">
      <alignment horizontal="center" vertical="center" wrapText="1"/>
      <protection locked="0"/>
    </xf>
    <xf numFmtId="184" fontId="53" fillId="0" borderId="12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9" fillId="0" borderId="17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40" fillId="2" borderId="0" xfId="0" applyNumberFormat="1" applyFont="1" applyFill="1" applyBorder="1" applyAlignment="1" applyProtection="1">
      <alignment horizontal="center" vertical="center"/>
    </xf>
    <xf numFmtId="0" fontId="39" fillId="2" borderId="0" xfId="0" applyNumberFormat="1" applyFont="1" applyFill="1" applyBorder="1" applyAlignment="1" applyProtection="1"/>
    <xf numFmtId="0" fontId="42" fillId="2" borderId="0" xfId="0" applyNumberFormat="1" applyFont="1" applyFill="1" applyBorder="1" applyAlignment="1" applyProtection="1">
      <alignment horizontal="center" vertical="center"/>
    </xf>
    <xf numFmtId="0" fontId="34" fillId="2" borderId="0" xfId="0" applyNumberFormat="1" applyFont="1" applyFill="1" applyBorder="1" applyAlignment="1" applyProtection="1">
      <alignment horizontal="center" vertical="center"/>
    </xf>
    <xf numFmtId="0" fontId="34" fillId="2" borderId="0" xfId="1" applyNumberFormat="1" applyFont="1" applyFill="1" applyBorder="1" applyAlignment="1" applyProtection="1">
      <alignment horizontal="center" vertical="center"/>
    </xf>
    <xf numFmtId="0" fontId="19" fillId="2" borderId="0" xfId="1" applyNumberFormat="1" applyFont="1" applyFill="1" applyBorder="1" applyAlignment="1" applyProtection="1"/>
    <xf numFmtId="0" fontId="36" fillId="2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B12" sqref="B12"/>
    </sheetView>
  </sheetViews>
  <sheetFormatPr defaultRowHeight="13.5"/>
  <cols>
    <col min="1" max="1" width="26.25" style="25" customWidth="1"/>
    <col min="2" max="2" width="21.5" style="26" customWidth="1"/>
    <col min="3" max="16384" width="9" style="25"/>
  </cols>
  <sheetData>
    <row r="1" spans="1:2" ht="14.25">
      <c r="A1" s="24"/>
    </row>
    <row r="2" spans="1:2" s="24" customFormat="1" ht="20.25">
      <c r="A2" s="207" t="s">
        <v>92</v>
      </c>
      <c r="B2" s="208"/>
    </row>
    <row r="3" spans="1:2" ht="14.25">
      <c r="A3" s="24"/>
      <c r="B3" s="76" t="s">
        <v>62</v>
      </c>
    </row>
    <row r="4" spans="1:2" ht="14.25">
      <c r="A4" s="27" t="s">
        <v>93</v>
      </c>
      <c r="B4" s="29" t="s">
        <v>94</v>
      </c>
    </row>
    <row r="5" spans="1:2">
      <c r="A5" s="30" t="s">
        <v>9</v>
      </c>
      <c r="B5" s="31">
        <v>67744</v>
      </c>
    </row>
    <row r="6" spans="1:2">
      <c r="A6" s="30" t="s">
        <v>95</v>
      </c>
      <c r="B6" s="31">
        <v>17000</v>
      </c>
    </row>
    <row r="7" spans="1:2">
      <c r="A7" s="30" t="s">
        <v>96</v>
      </c>
      <c r="B7" s="31">
        <v>0</v>
      </c>
    </row>
    <row r="8" spans="1:2">
      <c r="A8" s="30" t="s">
        <v>97</v>
      </c>
      <c r="B8" s="31">
        <v>4091</v>
      </c>
    </row>
    <row r="9" spans="1:2">
      <c r="A9" s="30" t="s">
        <v>98</v>
      </c>
      <c r="B9" s="31">
        <v>0</v>
      </c>
    </row>
    <row r="10" spans="1:2">
      <c r="A10" s="30" t="s">
        <v>99</v>
      </c>
      <c r="B10" s="31">
        <v>2038</v>
      </c>
    </row>
    <row r="11" spans="1:2">
      <c r="A11" s="30" t="s">
        <v>100</v>
      </c>
      <c r="B11" s="31">
        <v>0</v>
      </c>
    </row>
    <row r="12" spans="1:2">
      <c r="A12" s="30" t="s">
        <v>101</v>
      </c>
      <c r="B12" s="31">
        <v>3952</v>
      </c>
    </row>
    <row r="13" spans="1:2">
      <c r="A13" s="30" t="s">
        <v>102</v>
      </c>
      <c r="B13" s="31">
        <v>2061</v>
      </c>
    </row>
    <row r="14" spans="1:2">
      <c r="A14" s="30" t="s">
        <v>103</v>
      </c>
      <c r="B14" s="31">
        <v>1122</v>
      </c>
    </row>
    <row r="15" spans="1:2">
      <c r="A15" s="30" t="s">
        <v>104</v>
      </c>
      <c r="B15" s="31">
        <v>3913</v>
      </c>
    </row>
    <row r="16" spans="1:2">
      <c r="A16" s="30" t="s">
        <v>105</v>
      </c>
      <c r="B16" s="31">
        <v>3281</v>
      </c>
    </row>
    <row r="17" spans="1:2">
      <c r="A17" s="30" t="s">
        <v>106</v>
      </c>
      <c r="B17" s="31">
        <v>1439</v>
      </c>
    </row>
    <row r="18" spans="1:2">
      <c r="A18" s="30" t="s">
        <v>107</v>
      </c>
      <c r="B18" s="31">
        <v>11796</v>
      </c>
    </row>
    <row r="19" spans="1:2">
      <c r="A19" s="30" t="s">
        <v>108</v>
      </c>
      <c r="B19" s="31">
        <v>17051</v>
      </c>
    </row>
    <row r="20" spans="1:2">
      <c r="A20" s="30" t="s">
        <v>109</v>
      </c>
      <c r="B20" s="31">
        <v>0</v>
      </c>
    </row>
    <row r="21" spans="1:2">
      <c r="A21" s="30" t="s">
        <v>110</v>
      </c>
      <c r="B21" s="31">
        <v>0</v>
      </c>
    </row>
    <row r="22" spans="1:2">
      <c r="A22" s="30" t="s">
        <v>35</v>
      </c>
      <c r="B22" s="26">
        <v>31056</v>
      </c>
    </row>
    <row r="23" spans="1:2">
      <c r="A23" s="30" t="s">
        <v>111</v>
      </c>
      <c r="B23" s="31">
        <v>3036</v>
      </c>
    </row>
    <row r="24" spans="1:2">
      <c r="A24" s="30" t="s">
        <v>112</v>
      </c>
      <c r="B24" s="31">
        <v>14034</v>
      </c>
    </row>
    <row r="25" spans="1:2">
      <c r="A25" s="30" t="s">
        <v>113</v>
      </c>
      <c r="B25" s="31">
        <v>2222</v>
      </c>
    </row>
    <row r="26" spans="1:2">
      <c r="A26" s="30" t="s">
        <v>114</v>
      </c>
      <c r="B26" s="31">
        <v>8035</v>
      </c>
    </row>
    <row r="27" spans="1:2">
      <c r="A27" s="30" t="s">
        <v>115</v>
      </c>
      <c r="B27" s="31">
        <v>3729</v>
      </c>
    </row>
    <row r="28" spans="1:2">
      <c r="A28" s="30" t="s">
        <v>116</v>
      </c>
    </row>
    <row r="29" spans="1:2" s="33" customFormat="1" ht="14.25">
      <c r="A29" s="30" t="s">
        <v>117</v>
      </c>
      <c r="B29" s="32"/>
    </row>
    <row r="30" spans="1:2" s="33" customFormat="1" ht="14.25">
      <c r="A30" s="30" t="s">
        <v>118</v>
      </c>
      <c r="B30" s="32"/>
    </row>
    <row r="31" spans="1:2" s="33" customFormat="1" ht="14.25">
      <c r="A31" s="30" t="s">
        <v>13</v>
      </c>
      <c r="B31" s="32"/>
    </row>
    <row r="32" spans="1:2">
      <c r="A32" s="30" t="s">
        <v>13</v>
      </c>
      <c r="B32" s="34"/>
    </row>
    <row r="33" spans="1:2">
      <c r="A33" s="35" t="s">
        <v>119</v>
      </c>
      <c r="B33" s="34">
        <v>98800</v>
      </c>
    </row>
    <row r="34" spans="1:2">
      <c r="A34" s="209" t="s">
        <v>13</v>
      </c>
      <c r="B34" s="210"/>
    </row>
  </sheetData>
  <mergeCells count="2">
    <mergeCell ref="A2:B2"/>
    <mergeCell ref="A34:B3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sqref="A1:C1"/>
    </sheetView>
  </sheetViews>
  <sheetFormatPr defaultColWidth="9" defaultRowHeight="13.5"/>
  <cols>
    <col min="1" max="1" width="25" customWidth="1"/>
    <col min="2" max="2" width="28.625" customWidth="1"/>
    <col min="3" max="3" width="21" customWidth="1"/>
  </cols>
  <sheetData>
    <row r="1" spans="1:3" ht="42.75" customHeight="1">
      <c r="A1" s="243" t="s">
        <v>1530</v>
      </c>
      <c r="B1" s="243"/>
      <c r="C1" s="243"/>
    </row>
    <row r="2" spans="1:3" ht="38.25" customHeight="1">
      <c r="B2" s="172" t="s">
        <v>61</v>
      </c>
    </row>
    <row r="3" spans="1:3" ht="36.75" customHeight="1">
      <c r="A3" s="241" t="s">
        <v>1523</v>
      </c>
      <c r="B3" s="173" t="s">
        <v>1524</v>
      </c>
      <c r="C3" s="173" t="s">
        <v>1525</v>
      </c>
    </row>
    <row r="4" spans="1:3" ht="36.75" customHeight="1">
      <c r="A4" s="242"/>
      <c r="B4" s="173" t="s">
        <v>1526</v>
      </c>
      <c r="C4" s="173" t="s">
        <v>1526</v>
      </c>
    </row>
    <row r="5" spans="1:3" ht="45.75" customHeight="1">
      <c r="A5" s="174" t="s">
        <v>1527</v>
      </c>
      <c r="B5" s="175">
        <v>496000</v>
      </c>
      <c r="C5" s="175">
        <v>420000</v>
      </c>
    </row>
  </sheetData>
  <mergeCells count="2">
    <mergeCell ref="A3:A4"/>
    <mergeCell ref="A1:C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A2" sqref="A2:D2"/>
    </sheetView>
  </sheetViews>
  <sheetFormatPr defaultRowHeight="13.5"/>
  <cols>
    <col min="1" max="1" width="46.625" style="25" customWidth="1"/>
    <col min="2" max="2" width="14.75" style="25" customWidth="1"/>
    <col min="3" max="3" width="51.125" style="25" customWidth="1"/>
    <col min="4" max="4" width="20.25" style="25" customWidth="1"/>
    <col min="5" max="16384" width="9" style="25"/>
  </cols>
  <sheetData>
    <row r="1" spans="1:4" ht="14.25">
      <c r="A1" s="24"/>
    </row>
    <row r="2" spans="1:4" ht="20.25">
      <c r="A2" s="207" t="s">
        <v>1600</v>
      </c>
      <c r="B2" s="207"/>
      <c r="C2" s="207"/>
      <c r="D2" s="207"/>
    </row>
    <row r="3" spans="1:4" ht="14.25">
      <c r="A3" s="24"/>
      <c r="D3" s="75" t="s">
        <v>62</v>
      </c>
    </row>
    <row r="4" spans="1:4" ht="18.75">
      <c r="A4" s="244" t="s">
        <v>1130</v>
      </c>
      <c r="B4" s="245"/>
      <c r="C4" s="244" t="s">
        <v>1131</v>
      </c>
      <c r="D4" s="245"/>
    </row>
    <row r="5" spans="1:4" ht="14.25">
      <c r="A5" s="27" t="s">
        <v>93</v>
      </c>
      <c r="B5" s="27" t="s">
        <v>94</v>
      </c>
      <c r="C5" s="27" t="s">
        <v>93</v>
      </c>
      <c r="D5" s="27" t="s">
        <v>94</v>
      </c>
    </row>
    <row r="6" spans="1:4">
      <c r="A6" s="60" t="s">
        <v>1211</v>
      </c>
      <c r="B6" s="30"/>
      <c r="C6" s="60" t="s">
        <v>1212</v>
      </c>
      <c r="D6" s="69"/>
    </row>
    <row r="7" spans="1:4">
      <c r="A7" s="60" t="s">
        <v>1213</v>
      </c>
      <c r="B7" s="30"/>
      <c r="C7" s="70" t="s">
        <v>1214</v>
      </c>
      <c r="D7" s="30"/>
    </row>
    <row r="8" spans="1:4">
      <c r="A8" s="60" t="s">
        <v>1215</v>
      </c>
      <c r="B8" s="30"/>
      <c r="C8" s="60" t="s">
        <v>1216</v>
      </c>
      <c r="D8" s="30"/>
    </row>
    <row r="9" spans="1:4">
      <c r="A9" s="71" t="s">
        <v>1217</v>
      </c>
      <c r="B9" s="30"/>
      <c r="C9" s="70" t="s">
        <v>1218</v>
      </c>
      <c r="D9" s="30"/>
    </row>
    <row r="10" spans="1:4">
      <c r="A10" s="71" t="s">
        <v>1219</v>
      </c>
      <c r="B10" s="30"/>
      <c r="C10" s="70" t="s">
        <v>1220</v>
      </c>
      <c r="D10" s="30"/>
    </row>
    <row r="11" spans="1:4">
      <c r="A11" s="60" t="s">
        <v>1221</v>
      </c>
      <c r="B11" s="30">
        <v>100</v>
      </c>
      <c r="C11" s="60" t="s">
        <v>1222</v>
      </c>
      <c r="D11" s="30"/>
    </row>
    <row r="12" spans="1:4">
      <c r="A12" s="60" t="s">
        <v>1223</v>
      </c>
      <c r="B12" s="30"/>
      <c r="C12" s="60" t="s">
        <v>1224</v>
      </c>
      <c r="D12" s="30"/>
    </row>
    <row r="13" spans="1:4">
      <c r="A13" s="60" t="s">
        <v>1225</v>
      </c>
      <c r="B13" s="30"/>
      <c r="C13" s="60" t="s">
        <v>1226</v>
      </c>
      <c r="D13" s="30"/>
    </row>
    <row r="14" spans="1:4">
      <c r="A14" s="60" t="s">
        <v>1227</v>
      </c>
      <c r="B14" s="30">
        <v>38000</v>
      </c>
      <c r="C14" s="60" t="s">
        <v>1228</v>
      </c>
      <c r="D14" s="30">
        <v>36849</v>
      </c>
    </row>
    <row r="15" spans="1:4">
      <c r="A15" s="60" t="s">
        <v>1229</v>
      </c>
      <c r="B15" s="30"/>
      <c r="C15" s="60" t="s">
        <v>1230</v>
      </c>
      <c r="D15" s="30">
        <v>34861</v>
      </c>
    </row>
    <row r="16" spans="1:4">
      <c r="A16" s="60" t="s">
        <v>1231</v>
      </c>
      <c r="B16" s="30">
        <v>700</v>
      </c>
      <c r="C16" s="60" t="s">
        <v>1232</v>
      </c>
      <c r="D16" s="30">
        <v>100</v>
      </c>
    </row>
    <row r="17" spans="1:4">
      <c r="A17" s="60" t="s">
        <v>1233</v>
      </c>
      <c r="B17" s="30">
        <v>157</v>
      </c>
      <c r="C17" s="60" t="s">
        <v>1234</v>
      </c>
      <c r="D17" s="30"/>
    </row>
    <row r="18" spans="1:4">
      <c r="A18" s="60" t="s">
        <v>1235</v>
      </c>
      <c r="B18" s="30"/>
      <c r="C18" s="60" t="s">
        <v>1236</v>
      </c>
      <c r="D18" s="30"/>
    </row>
    <row r="19" spans="1:4">
      <c r="A19" s="60" t="s">
        <v>1237</v>
      </c>
      <c r="B19" s="30"/>
      <c r="C19" s="60" t="s">
        <v>1238</v>
      </c>
      <c r="D19" s="30">
        <v>1888</v>
      </c>
    </row>
    <row r="20" spans="1:4">
      <c r="A20" s="60" t="s">
        <v>1239</v>
      </c>
      <c r="B20" s="30"/>
      <c r="C20" s="60" t="s">
        <v>1240</v>
      </c>
      <c r="D20" s="30"/>
    </row>
    <row r="21" spans="1:4">
      <c r="A21" s="60" t="s">
        <v>1241</v>
      </c>
      <c r="B21" s="30"/>
      <c r="C21" s="60" t="s">
        <v>1242</v>
      </c>
      <c r="D21" s="30"/>
    </row>
    <row r="22" spans="1:4">
      <c r="A22" s="60" t="s">
        <v>1243</v>
      </c>
      <c r="B22" s="30">
        <v>90</v>
      </c>
      <c r="C22" s="72" t="s">
        <v>1244</v>
      </c>
      <c r="D22" s="30"/>
    </row>
    <row r="23" spans="1:4">
      <c r="A23" s="60" t="s">
        <v>1245</v>
      </c>
      <c r="B23" s="30"/>
      <c r="C23" s="72" t="s">
        <v>1246</v>
      </c>
      <c r="D23" s="30"/>
    </row>
    <row r="24" spans="1:4">
      <c r="A24" s="60" t="s">
        <v>1247</v>
      </c>
      <c r="B24" s="30"/>
      <c r="C24" s="72" t="s">
        <v>1248</v>
      </c>
      <c r="D24" s="30"/>
    </row>
    <row r="25" spans="1:4">
      <c r="A25" s="60" t="s">
        <v>1249</v>
      </c>
      <c r="B25" s="30"/>
      <c r="C25" s="72" t="s">
        <v>1250</v>
      </c>
      <c r="D25" s="73"/>
    </row>
    <row r="26" spans="1:4">
      <c r="A26" s="60"/>
      <c r="B26" s="30"/>
      <c r="C26" s="70" t="s">
        <v>1251</v>
      </c>
      <c r="D26" s="73"/>
    </row>
    <row r="27" spans="1:4">
      <c r="A27" s="60"/>
      <c r="B27" s="30"/>
      <c r="C27" s="72" t="s">
        <v>1252</v>
      </c>
      <c r="D27" s="73"/>
    </row>
    <row r="28" spans="1:4">
      <c r="A28" s="30"/>
      <c r="B28" s="30"/>
      <c r="C28" s="72" t="s">
        <v>1253</v>
      </c>
      <c r="D28" s="73"/>
    </row>
    <row r="29" spans="1:4">
      <c r="A29" s="30"/>
      <c r="B29" s="30"/>
      <c r="C29" s="72" t="s">
        <v>1254</v>
      </c>
      <c r="D29" s="73"/>
    </row>
    <row r="30" spans="1:4">
      <c r="A30" s="70"/>
      <c r="B30" s="30"/>
      <c r="C30" s="72" t="s">
        <v>1255</v>
      </c>
      <c r="D30" s="73"/>
    </row>
    <row r="31" spans="1:4">
      <c r="A31" s="70"/>
      <c r="B31" s="30"/>
      <c r="C31" s="72" t="s">
        <v>1256</v>
      </c>
      <c r="D31" s="73"/>
    </row>
    <row r="32" spans="1:4">
      <c r="A32" s="70"/>
      <c r="B32" s="30"/>
      <c r="C32" s="72" t="s">
        <v>1257</v>
      </c>
      <c r="D32" s="73"/>
    </row>
    <row r="33" spans="1:4">
      <c r="A33" s="70"/>
      <c r="B33" s="30"/>
      <c r="C33" s="70" t="s">
        <v>1258</v>
      </c>
      <c r="D33" s="73"/>
    </row>
    <row r="34" spans="1:4">
      <c r="A34" s="70"/>
      <c r="B34" s="30"/>
      <c r="C34" s="72" t="s">
        <v>1259</v>
      </c>
      <c r="D34" s="73"/>
    </row>
    <row r="35" spans="1:4">
      <c r="A35" s="70"/>
      <c r="B35" s="30"/>
      <c r="C35" s="72" t="s">
        <v>1260</v>
      </c>
      <c r="D35" s="73"/>
    </row>
    <row r="36" spans="1:4">
      <c r="A36" s="70"/>
      <c r="B36" s="30"/>
      <c r="C36" s="72" t="s">
        <v>1261</v>
      </c>
      <c r="D36" s="73"/>
    </row>
    <row r="37" spans="1:4" s="66" customFormat="1" ht="14.25">
      <c r="A37" s="70"/>
      <c r="B37" s="30"/>
      <c r="C37" s="70" t="s">
        <v>1262</v>
      </c>
      <c r="D37" s="73"/>
    </row>
    <row r="38" spans="1:4">
      <c r="A38" s="70"/>
      <c r="B38" s="30"/>
      <c r="C38" s="72" t="s">
        <v>1263</v>
      </c>
      <c r="D38" s="73"/>
    </row>
    <row r="39" spans="1:4">
      <c r="A39" s="60"/>
      <c r="B39" s="30"/>
      <c r="C39" s="70" t="s">
        <v>1264</v>
      </c>
      <c r="D39" s="73">
        <v>3132</v>
      </c>
    </row>
    <row r="40" spans="1:4">
      <c r="A40" s="60"/>
      <c r="B40" s="30"/>
      <c r="C40" s="72" t="s">
        <v>1265</v>
      </c>
      <c r="D40" s="73"/>
    </row>
    <row r="41" spans="1:4">
      <c r="A41" s="60"/>
      <c r="B41" s="30"/>
      <c r="C41" s="72" t="s">
        <v>1266</v>
      </c>
      <c r="D41" s="73">
        <v>126</v>
      </c>
    </row>
    <row r="42" spans="1:4">
      <c r="A42" s="60"/>
      <c r="B42" s="73"/>
      <c r="C42" s="72" t="s">
        <v>1267</v>
      </c>
      <c r="D42" s="73">
        <v>3006</v>
      </c>
    </row>
    <row r="43" spans="1:4">
      <c r="A43" s="60"/>
      <c r="B43" s="73"/>
      <c r="C43" s="70" t="s">
        <v>1268</v>
      </c>
      <c r="D43" s="73">
        <v>3738</v>
      </c>
    </row>
    <row r="44" spans="1:4">
      <c r="A44" s="60"/>
      <c r="B44" s="73"/>
      <c r="C44" s="70" t="s">
        <v>1269</v>
      </c>
      <c r="D44" s="73"/>
    </row>
    <row r="45" spans="1:4">
      <c r="A45" s="35"/>
      <c r="B45" s="73"/>
      <c r="C45" s="35"/>
      <c r="D45" s="73"/>
    </row>
    <row r="46" spans="1:4" ht="14.25">
      <c r="A46" s="35" t="s">
        <v>119</v>
      </c>
      <c r="B46" s="74">
        <v>39047</v>
      </c>
      <c r="C46" s="35" t="s">
        <v>1129</v>
      </c>
      <c r="D46" s="73">
        <v>43719</v>
      </c>
    </row>
    <row r="47" spans="1:4">
      <c r="A47" s="45" t="s">
        <v>1134</v>
      </c>
      <c r="B47" s="73">
        <v>34682</v>
      </c>
      <c r="C47" s="45" t="s">
        <v>1135</v>
      </c>
      <c r="D47" s="73"/>
    </row>
    <row r="48" spans="1:4">
      <c r="A48" s="30" t="s">
        <v>1270</v>
      </c>
      <c r="B48" s="73">
        <v>3290</v>
      </c>
      <c r="C48" s="30" t="s">
        <v>1271</v>
      </c>
      <c r="D48" s="73"/>
    </row>
    <row r="49" spans="1:4">
      <c r="A49" s="30" t="s">
        <v>1272</v>
      </c>
      <c r="B49" s="73">
        <v>3290</v>
      </c>
      <c r="C49" s="30" t="s">
        <v>1273</v>
      </c>
      <c r="D49" s="73"/>
    </row>
    <row r="50" spans="1:4">
      <c r="A50" s="30" t="s">
        <v>1274</v>
      </c>
      <c r="B50" s="73"/>
      <c r="C50" s="30" t="s">
        <v>1275</v>
      </c>
      <c r="D50" s="73"/>
    </row>
    <row r="51" spans="1:4">
      <c r="A51" s="30" t="s">
        <v>1183</v>
      </c>
      <c r="B51" s="73">
        <v>1382</v>
      </c>
      <c r="C51" s="30" t="s">
        <v>1276</v>
      </c>
      <c r="D51" s="73"/>
    </row>
    <row r="52" spans="1:4">
      <c r="A52" s="30" t="s">
        <v>1185</v>
      </c>
      <c r="B52" s="73"/>
      <c r="C52" s="30" t="s">
        <v>1277</v>
      </c>
      <c r="D52" s="73"/>
    </row>
    <row r="53" spans="1:4">
      <c r="A53" s="30" t="s">
        <v>1278</v>
      </c>
      <c r="B53" s="73"/>
      <c r="C53" s="57" t="s">
        <v>1279</v>
      </c>
      <c r="D53" s="73">
        <v>30000</v>
      </c>
    </row>
    <row r="54" spans="1:4">
      <c r="A54" s="57" t="s">
        <v>1280</v>
      </c>
      <c r="B54" s="73"/>
      <c r="C54" s="57" t="s">
        <v>1281</v>
      </c>
      <c r="D54" s="73"/>
    </row>
    <row r="55" spans="1:4">
      <c r="A55" s="57" t="s">
        <v>1282</v>
      </c>
      <c r="B55" s="73">
        <v>30000</v>
      </c>
      <c r="C55" s="57"/>
      <c r="D55" s="73"/>
    </row>
    <row r="56" spans="1:4">
      <c r="A56" s="57"/>
      <c r="B56" s="73"/>
      <c r="C56" s="57"/>
      <c r="D56" s="73"/>
    </row>
    <row r="57" spans="1:4">
      <c r="A57" s="35" t="s">
        <v>59</v>
      </c>
      <c r="B57" s="73">
        <v>73719</v>
      </c>
      <c r="C57" s="35" t="s">
        <v>46</v>
      </c>
      <c r="D57" s="73">
        <v>73719</v>
      </c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A2" sqref="A2:B2"/>
    </sheetView>
  </sheetViews>
  <sheetFormatPr defaultRowHeight="13.5"/>
  <cols>
    <col min="1" max="1" width="46.625" style="25" customWidth="1"/>
    <col min="2" max="2" width="14.75" style="25" customWidth="1"/>
    <col min="3" max="16384" width="9" style="25"/>
  </cols>
  <sheetData>
    <row r="1" spans="1:2" ht="14.25">
      <c r="A1" s="24"/>
    </row>
    <row r="2" spans="1:2" ht="20.25">
      <c r="A2" s="207" t="s">
        <v>1601</v>
      </c>
      <c r="B2" s="207"/>
    </row>
    <row r="3" spans="1:2" ht="14.25">
      <c r="A3" s="24"/>
      <c r="B3" s="75" t="s">
        <v>62</v>
      </c>
    </row>
    <row r="4" spans="1:2" ht="18.75">
      <c r="A4" s="244" t="s">
        <v>1130</v>
      </c>
      <c r="B4" s="245"/>
    </row>
    <row r="5" spans="1:2" ht="14.25">
      <c r="A5" s="27" t="s">
        <v>93</v>
      </c>
      <c r="B5" s="27" t="s">
        <v>94</v>
      </c>
    </row>
    <row r="6" spans="1:2">
      <c r="A6" s="60" t="s">
        <v>1211</v>
      </c>
      <c r="B6" s="30"/>
    </row>
    <row r="7" spans="1:2">
      <c r="A7" s="60" t="s">
        <v>1213</v>
      </c>
      <c r="B7" s="30"/>
    </row>
    <row r="8" spans="1:2">
      <c r="A8" s="60" t="s">
        <v>1215</v>
      </c>
      <c r="B8" s="30"/>
    </row>
    <row r="9" spans="1:2">
      <c r="A9" s="71" t="s">
        <v>1217</v>
      </c>
      <c r="B9" s="30"/>
    </row>
    <row r="10" spans="1:2">
      <c r="A10" s="71" t="s">
        <v>1219</v>
      </c>
      <c r="B10" s="30"/>
    </row>
    <row r="11" spans="1:2">
      <c r="A11" s="60" t="s">
        <v>1221</v>
      </c>
      <c r="B11" s="30">
        <v>100</v>
      </c>
    </row>
    <row r="12" spans="1:2">
      <c r="A12" s="60" t="s">
        <v>1223</v>
      </c>
      <c r="B12" s="30"/>
    </row>
    <row r="13" spans="1:2">
      <c r="A13" s="60" t="s">
        <v>1225</v>
      </c>
      <c r="B13" s="30"/>
    </row>
    <row r="14" spans="1:2">
      <c r="A14" s="60" t="s">
        <v>1227</v>
      </c>
      <c r="B14" s="30">
        <v>38000</v>
      </c>
    </row>
    <row r="15" spans="1:2">
      <c r="A15" s="60" t="s">
        <v>1229</v>
      </c>
      <c r="B15" s="30"/>
    </row>
    <row r="16" spans="1:2">
      <c r="A16" s="60" t="s">
        <v>1231</v>
      </c>
      <c r="B16" s="30">
        <v>700</v>
      </c>
    </row>
    <row r="17" spans="1:2">
      <c r="A17" s="60" t="s">
        <v>1233</v>
      </c>
      <c r="B17" s="30">
        <v>157</v>
      </c>
    </row>
    <row r="18" spans="1:2">
      <c r="A18" s="60" t="s">
        <v>1235</v>
      </c>
      <c r="B18" s="30"/>
    </row>
    <row r="19" spans="1:2">
      <c r="A19" s="60" t="s">
        <v>1237</v>
      </c>
      <c r="B19" s="30"/>
    </row>
    <row r="20" spans="1:2">
      <c r="A20" s="60" t="s">
        <v>1239</v>
      </c>
      <c r="B20" s="30"/>
    </row>
    <row r="21" spans="1:2">
      <c r="A21" s="60" t="s">
        <v>1241</v>
      </c>
      <c r="B21" s="30"/>
    </row>
    <row r="22" spans="1:2">
      <c r="A22" s="60" t="s">
        <v>1243</v>
      </c>
      <c r="B22" s="30">
        <v>90</v>
      </c>
    </row>
    <row r="23" spans="1:2">
      <c r="A23" s="60" t="s">
        <v>1245</v>
      </c>
      <c r="B23" s="30"/>
    </row>
    <row r="24" spans="1:2">
      <c r="A24" s="60" t="s">
        <v>1247</v>
      </c>
      <c r="B24" s="30"/>
    </row>
    <row r="25" spans="1:2">
      <c r="A25" s="60" t="s">
        <v>1249</v>
      </c>
      <c r="B25" s="30"/>
    </row>
    <row r="26" spans="1:2">
      <c r="A26" s="60"/>
      <c r="B26" s="30"/>
    </row>
    <row r="27" spans="1:2">
      <c r="A27" s="60"/>
      <c r="B27" s="30"/>
    </row>
    <row r="28" spans="1:2">
      <c r="A28" s="30"/>
      <c r="B28" s="30"/>
    </row>
    <row r="29" spans="1:2">
      <c r="A29" s="30"/>
      <c r="B29" s="30"/>
    </row>
    <row r="30" spans="1:2">
      <c r="A30" s="70"/>
      <c r="B30" s="30"/>
    </row>
    <row r="31" spans="1:2">
      <c r="A31" s="70"/>
      <c r="B31" s="30"/>
    </row>
    <row r="32" spans="1:2">
      <c r="A32" s="70"/>
      <c r="B32" s="30"/>
    </row>
    <row r="33" spans="1:2">
      <c r="A33" s="70"/>
      <c r="B33" s="30"/>
    </row>
    <row r="34" spans="1:2">
      <c r="A34" s="70"/>
      <c r="B34" s="30"/>
    </row>
    <row r="35" spans="1:2">
      <c r="A35" s="70"/>
      <c r="B35" s="30"/>
    </row>
    <row r="36" spans="1:2">
      <c r="A36" s="70"/>
      <c r="B36" s="30"/>
    </row>
    <row r="37" spans="1:2" s="66" customFormat="1" ht="14.25">
      <c r="A37" s="70"/>
      <c r="B37" s="30"/>
    </row>
    <row r="38" spans="1:2">
      <c r="A38" s="70"/>
      <c r="B38" s="30"/>
    </row>
    <row r="39" spans="1:2">
      <c r="A39" s="60"/>
      <c r="B39" s="30"/>
    </row>
    <row r="40" spans="1:2">
      <c r="A40" s="60"/>
      <c r="B40" s="30"/>
    </row>
    <row r="41" spans="1:2">
      <c r="A41" s="60"/>
      <c r="B41" s="30"/>
    </row>
    <row r="42" spans="1:2">
      <c r="A42" s="60"/>
      <c r="B42" s="73"/>
    </row>
    <row r="43" spans="1:2">
      <c r="A43" s="60"/>
      <c r="B43" s="73"/>
    </row>
    <row r="44" spans="1:2">
      <c r="A44" s="60"/>
      <c r="B44" s="73"/>
    </row>
    <row r="45" spans="1:2">
      <c r="A45" s="35"/>
      <c r="B45" s="73"/>
    </row>
    <row r="46" spans="1:2" ht="14.25">
      <c r="A46" s="35" t="s">
        <v>119</v>
      </c>
      <c r="B46" s="74">
        <v>39047</v>
      </c>
    </row>
    <row r="47" spans="1:2">
      <c r="A47" s="45" t="s">
        <v>1134</v>
      </c>
      <c r="B47" s="73">
        <v>34682</v>
      </c>
    </row>
    <row r="48" spans="1:2">
      <c r="A48" s="30" t="s">
        <v>1270</v>
      </c>
      <c r="B48" s="73">
        <v>3290</v>
      </c>
    </row>
    <row r="49" spans="1:2">
      <c r="A49" s="30" t="s">
        <v>1272</v>
      </c>
      <c r="B49" s="73">
        <v>3290</v>
      </c>
    </row>
    <row r="50" spans="1:2">
      <c r="A50" s="30" t="s">
        <v>1274</v>
      </c>
      <c r="B50" s="73"/>
    </row>
    <row r="51" spans="1:2">
      <c r="A51" s="30" t="s">
        <v>1183</v>
      </c>
      <c r="B51" s="73">
        <v>1382</v>
      </c>
    </row>
    <row r="52" spans="1:2">
      <c r="A52" s="30" t="s">
        <v>1185</v>
      </c>
      <c r="B52" s="73"/>
    </row>
    <row r="53" spans="1:2">
      <c r="A53" s="30" t="s">
        <v>1278</v>
      </c>
      <c r="B53" s="73"/>
    </row>
    <row r="54" spans="1:2">
      <c r="A54" s="57" t="s">
        <v>1280</v>
      </c>
      <c r="B54" s="73"/>
    </row>
    <row r="55" spans="1:2">
      <c r="A55" s="57" t="s">
        <v>1282</v>
      </c>
      <c r="B55" s="73">
        <v>30000</v>
      </c>
    </row>
    <row r="56" spans="1:2">
      <c r="A56" s="57"/>
      <c r="B56" s="73"/>
    </row>
    <row r="57" spans="1:2">
      <c r="A57" s="35" t="s">
        <v>59</v>
      </c>
      <c r="B57" s="73">
        <v>73719</v>
      </c>
    </row>
  </sheetData>
  <mergeCells count="2">
    <mergeCell ref="A2:B2"/>
    <mergeCell ref="A4:B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57"/>
  <sheetViews>
    <sheetView workbookViewId="0">
      <selection activeCell="A2" sqref="A2:B2"/>
    </sheetView>
  </sheetViews>
  <sheetFormatPr defaultRowHeight="13.5"/>
  <cols>
    <col min="1" max="1" width="51.125" style="25" customWidth="1"/>
    <col min="2" max="2" width="20.25" style="25" customWidth="1"/>
    <col min="3" max="16384" width="9" style="25"/>
  </cols>
  <sheetData>
    <row r="2" spans="1:2" ht="20.25">
      <c r="A2" s="207" t="s">
        <v>1602</v>
      </c>
      <c r="B2" s="207"/>
    </row>
    <row r="3" spans="1:2">
      <c r="B3" s="75" t="s">
        <v>62</v>
      </c>
    </row>
    <row r="4" spans="1:2" ht="18.75">
      <c r="A4" s="244" t="s">
        <v>1131</v>
      </c>
      <c r="B4" s="245"/>
    </row>
    <row r="5" spans="1:2" ht="14.25">
      <c r="A5" s="27" t="s">
        <v>93</v>
      </c>
      <c r="B5" s="27" t="s">
        <v>94</v>
      </c>
    </row>
    <row r="6" spans="1:2">
      <c r="A6" s="60" t="s">
        <v>1212</v>
      </c>
      <c r="B6" s="69"/>
    </row>
    <row r="7" spans="1:2">
      <c r="A7" s="70" t="s">
        <v>1214</v>
      </c>
      <c r="B7" s="30"/>
    </row>
    <row r="8" spans="1:2">
      <c r="A8" s="60" t="s">
        <v>1216</v>
      </c>
      <c r="B8" s="30"/>
    </row>
    <row r="9" spans="1:2">
      <c r="A9" s="70" t="s">
        <v>1218</v>
      </c>
      <c r="B9" s="30"/>
    </row>
    <row r="10" spans="1:2">
      <c r="A10" s="70" t="s">
        <v>1220</v>
      </c>
      <c r="B10" s="30"/>
    </row>
    <row r="11" spans="1:2">
      <c r="A11" s="60" t="s">
        <v>1222</v>
      </c>
      <c r="B11" s="30"/>
    </row>
    <row r="12" spans="1:2">
      <c r="A12" s="60" t="s">
        <v>1224</v>
      </c>
      <c r="B12" s="30"/>
    </row>
    <row r="13" spans="1:2">
      <c r="A13" s="60" t="s">
        <v>1226</v>
      </c>
      <c r="B13" s="30"/>
    </row>
    <row r="14" spans="1:2">
      <c r="A14" s="60" t="s">
        <v>1228</v>
      </c>
      <c r="B14" s="30">
        <v>36849</v>
      </c>
    </row>
    <row r="15" spans="1:2">
      <c r="A15" s="60" t="s">
        <v>1230</v>
      </c>
      <c r="B15" s="30">
        <v>34861</v>
      </c>
    </row>
    <row r="16" spans="1:2">
      <c r="A16" s="60" t="s">
        <v>1232</v>
      </c>
      <c r="B16" s="30">
        <v>100</v>
      </c>
    </row>
    <row r="17" spans="1:2">
      <c r="A17" s="60" t="s">
        <v>1234</v>
      </c>
      <c r="B17" s="30"/>
    </row>
    <row r="18" spans="1:2">
      <c r="A18" s="60" t="s">
        <v>1236</v>
      </c>
      <c r="B18" s="30"/>
    </row>
    <row r="19" spans="1:2">
      <c r="A19" s="60" t="s">
        <v>1238</v>
      </c>
      <c r="B19" s="30">
        <v>1888</v>
      </c>
    </row>
    <row r="20" spans="1:2">
      <c r="A20" s="60" t="s">
        <v>1240</v>
      </c>
      <c r="B20" s="30"/>
    </row>
    <row r="21" spans="1:2">
      <c r="A21" s="60" t="s">
        <v>1242</v>
      </c>
      <c r="B21" s="30"/>
    </row>
    <row r="22" spans="1:2">
      <c r="A22" s="72" t="s">
        <v>1244</v>
      </c>
      <c r="B22" s="30"/>
    </row>
    <row r="23" spans="1:2">
      <c r="A23" s="72" t="s">
        <v>1246</v>
      </c>
      <c r="B23" s="30"/>
    </row>
    <row r="24" spans="1:2">
      <c r="A24" s="72" t="s">
        <v>1248</v>
      </c>
      <c r="B24" s="30"/>
    </row>
    <row r="25" spans="1:2">
      <c r="A25" s="72" t="s">
        <v>1250</v>
      </c>
      <c r="B25" s="73"/>
    </row>
    <row r="26" spans="1:2">
      <c r="A26" s="70" t="s">
        <v>1251</v>
      </c>
      <c r="B26" s="73"/>
    </row>
    <row r="27" spans="1:2">
      <c r="A27" s="72" t="s">
        <v>1252</v>
      </c>
      <c r="B27" s="73"/>
    </row>
    <row r="28" spans="1:2">
      <c r="A28" s="72" t="s">
        <v>1253</v>
      </c>
      <c r="B28" s="73"/>
    </row>
    <row r="29" spans="1:2">
      <c r="A29" s="72" t="s">
        <v>1254</v>
      </c>
      <c r="B29" s="73"/>
    </row>
    <row r="30" spans="1:2">
      <c r="A30" s="72" t="s">
        <v>1255</v>
      </c>
      <c r="B30" s="73"/>
    </row>
    <row r="31" spans="1:2">
      <c r="A31" s="72" t="s">
        <v>1256</v>
      </c>
      <c r="B31" s="73"/>
    </row>
    <row r="32" spans="1:2">
      <c r="A32" s="72" t="s">
        <v>1257</v>
      </c>
      <c r="B32" s="73"/>
    </row>
    <row r="33" spans="1:2">
      <c r="A33" s="70" t="s">
        <v>1258</v>
      </c>
      <c r="B33" s="73"/>
    </row>
    <row r="34" spans="1:2">
      <c r="A34" s="72" t="s">
        <v>1259</v>
      </c>
      <c r="B34" s="73"/>
    </row>
    <row r="35" spans="1:2">
      <c r="A35" s="72" t="s">
        <v>1260</v>
      </c>
      <c r="B35" s="73"/>
    </row>
    <row r="36" spans="1:2">
      <c r="A36" s="72" t="s">
        <v>1261</v>
      </c>
      <c r="B36" s="73"/>
    </row>
    <row r="37" spans="1:2" s="66" customFormat="1" ht="14.25">
      <c r="A37" s="70" t="s">
        <v>1262</v>
      </c>
      <c r="B37" s="73"/>
    </row>
    <row r="38" spans="1:2">
      <c r="A38" s="72" t="s">
        <v>1263</v>
      </c>
      <c r="B38" s="73"/>
    </row>
    <row r="39" spans="1:2">
      <c r="A39" s="70" t="s">
        <v>1264</v>
      </c>
      <c r="B39" s="73">
        <v>3132</v>
      </c>
    </row>
    <row r="40" spans="1:2">
      <c r="A40" s="72" t="s">
        <v>1265</v>
      </c>
      <c r="B40" s="73"/>
    </row>
    <row r="41" spans="1:2">
      <c r="A41" s="72" t="s">
        <v>1266</v>
      </c>
      <c r="B41" s="73">
        <v>126</v>
      </c>
    </row>
    <row r="42" spans="1:2">
      <c r="A42" s="72" t="s">
        <v>1267</v>
      </c>
      <c r="B42" s="73">
        <v>3006</v>
      </c>
    </row>
    <row r="43" spans="1:2">
      <c r="A43" s="70" t="s">
        <v>1268</v>
      </c>
      <c r="B43" s="73">
        <v>3738</v>
      </c>
    </row>
    <row r="44" spans="1:2">
      <c r="A44" s="70" t="s">
        <v>1269</v>
      </c>
      <c r="B44" s="73"/>
    </row>
    <row r="45" spans="1:2">
      <c r="A45" s="35"/>
      <c r="B45" s="73"/>
    </row>
    <row r="46" spans="1:2">
      <c r="A46" s="35" t="s">
        <v>1129</v>
      </c>
      <c r="B46" s="73">
        <v>43719</v>
      </c>
    </row>
    <row r="47" spans="1:2">
      <c r="A47" s="45" t="s">
        <v>1135</v>
      </c>
      <c r="B47" s="73"/>
    </row>
    <row r="48" spans="1:2">
      <c r="A48" s="30" t="s">
        <v>1271</v>
      </c>
      <c r="B48" s="73"/>
    </row>
    <row r="49" spans="1:2">
      <c r="A49" s="30" t="s">
        <v>1273</v>
      </c>
      <c r="B49" s="73"/>
    </row>
    <row r="50" spans="1:2">
      <c r="A50" s="30" t="s">
        <v>1275</v>
      </c>
      <c r="B50" s="73"/>
    </row>
    <row r="51" spans="1:2">
      <c r="A51" s="30" t="s">
        <v>1276</v>
      </c>
      <c r="B51" s="73"/>
    </row>
    <row r="52" spans="1:2">
      <c r="A52" s="30" t="s">
        <v>1277</v>
      </c>
      <c r="B52" s="73"/>
    </row>
    <row r="53" spans="1:2">
      <c r="A53" s="57" t="s">
        <v>1279</v>
      </c>
      <c r="B53" s="73">
        <v>30000</v>
      </c>
    </row>
    <row r="54" spans="1:2">
      <c r="A54" s="57" t="s">
        <v>1281</v>
      </c>
      <c r="B54" s="73"/>
    </row>
    <row r="55" spans="1:2">
      <c r="A55" s="57"/>
      <c r="B55" s="73"/>
    </row>
    <row r="56" spans="1:2">
      <c r="A56" s="57"/>
      <c r="B56" s="73"/>
    </row>
    <row r="57" spans="1:2">
      <c r="A57" s="35" t="s">
        <v>46</v>
      </c>
      <c r="B57" s="73">
        <v>73719</v>
      </c>
    </row>
  </sheetData>
  <mergeCells count="2">
    <mergeCell ref="A2:B2"/>
    <mergeCell ref="A4:B4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87"/>
  <sheetViews>
    <sheetView workbookViewId="0">
      <selection activeCell="D10" sqref="D10"/>
    </sheetView>
  </sheetViews>
  <sheetFormatPr defaultColWidth="27.5" defaultRowHeight="13.5"/>
  <cols>
    <col min="1" max="16384" width="27.5" style="75"/>
  </cols>
  <sheetData>
    <row r="1" spans="1:4" ht="14.25">
      <c r="A1" s="24"/>
    </row>
    <row r="2" spans="1:4" ht="20.25">
      <c r="A2" s="207" t="s">
        <v>1603</v>
      </c>
      <c r="B2" s="207"/>
      <c r="C2" s="207"/>
      <c r="D2" s="207"/>
    </row>
    <row r="3" spans="1:4" ht="14.25">
      <c r="A3" s="24"/>
      <c r="D3" s="75" t="s">
        <v>61</v>
      </c>
    </row>
    <row r="4" spans="1:4" ht="18.75">
      <c r="A4" s="244" t="s">
        <v>1130</v>
      </c>
      <c r="B4" s="246"/>
      <c r="C4" s="244" t="s">
        <v>1131</v>
      </c>
      <c r="D4" s="246"/>
    </row>
    <row r="5" spans="1:4" ht="14.25">
      <c r="A5" s="69" t="s">
        <v>93</v>
      </c>
      <c r="B5" s="69" t="s">
        <v>94</v>
      </c>
      <c r="C5" s="69" t="s">
        <v>93</v>
      </c>
      <c r="D5" s="69" t="s">
        <v>94</v>
      </c>
    </row>
    <row r="6" spans="1:4">
      <c r="A6" s="60" t="s">
        <v>1211</v>
      </c>
      <c r="B6" s="30"/>
      <c r="C6" s="60" t="s">
        <v>1212</v>
      </c>
      <c r="D6" s="69"/>
    </row>
    <row r="7" spans="1:4">
      <c r="A7" s="60" t="s">
        <v>1213</v>
      </c>
      <c r="B7" s="30"/>
      <c r="C7" s="70" t="s">
        <v>1214</v>
      </c>
      <c r="D7" s="30"/>
    </row>
    <row r="8" spans="1:4">
      <c r="A8" s="60" t="s">
        <v>1215</v>
      </c>
      <c r="B8" s="30"/>
      <c r="C8" s="70" t="s">
        <v>1283</v>
      </c>
      <c r="D8" s="30"/>
    </row>
    <row r="9" spans="1:4">
      <c r="A9" s="71" t="s">
        <v>1217</v>
      </c>
      <c r="B9" s="30"/>
      <c r="C9" s="70" t="s">
        <v>1284</v>
      </c>
      <c r="D9" s="30"/>
    </row>
    <row r="10" spans="1:4">
      <c r="A10" s="77" t="s">
        <v>1219</v>
      </c>
      <c r="B10" s="30"/>
      <c r="C10" s="70" t="s">
        <v>1285</v>
      </c>
      <c r="D10" s="30"/>
    </row>
    <row r="11" spans="1:4">
      <c r="A11" s="60" t="s">
        <v>1221</v>
      </c>
      <c r="B11" s="30">
        <v>100</v>
      </c>
      <c r="C11" s="70" t="s">
        <v>1286</v>
      </c>
      <c r="D11" s="30"/>
    </row>
    <row r="12" spans="1:4">
      <c r="A12" s="60" t="s">
        <v>1223</v>
      </c>
      <c r="B12" s="30"/>
      <c r="C12" s="60" t="s">
        <v>1216</v>
      </c>
      <c r="D12" s="30"/>
    </row>
    <row r="13" spans="1:4">
      <c r="A13" s="60" t="s">
        <v>1225</v>
      </c>
      <c r="B13" s="30"/>
      <c r="C13" s="70" t="s">
        <v>1218</v>
      </c>
      <c r="D13" s="30"/>
    </row>
    <row r="14" spans="1:4">
      <c r="A14" s="60" t="s">
        <v>1227</v>
      </c>
      <c r="B14" s="30">
        <v>38000</v>
      </c>
      <c r="C14" s="70" t="s">
        <v>1287</v>
      </c>
      <c r="D14" s="30"/>
    </row>
    <row r="15" spans="1:4">
      <c r="A15" s="64" t="s">
        <v>1288</v>
      </c>
      <c r="B15" s="30">
        <v>38000</v>
      </c>
      <c r="C15" s="70" t="s">
        <v>1289</v>
      </c>
      <c r="D15" s="30"/>
    </row>
    <row r="16" spans="1:4">
      <c r="A16" s="64" t="s">
        <v>1290</v>
      </c>
      <c r="B16" s="30"/>
      <c r="C16" s="70" t="s">
        <v>1291</v>
      </c>
      <c r="D16" s="30"/>
    </row>
    <row r="17" spans="1:4">
      <c r="A17" s="64" t="s">
        <v>1292</v>
      </c>
      <c r="B17" s="30"/>
      <c r="C17" s="70" t="s">
        <v>1220</v>
      </c>
      <c r="D17" s="30"/>
    </row>
    <row r="18" spans="1:4">
      <c r="A18" s="64" t="s">
        <v>1293</v>
      </c>
      <c r="B18" s="30"/>
      <c r="C18" s="70" t="s">
        <v>1287</v>
      </c>
      <c r="D18" s="30"/>
    </row>
    <row r="19" spans="1:4">
      <c r="A19" s="64" t="s">
        <v>1294</v>
      </c>
      <c r="B19" s="30"/>
      <c r="C19" s="70" t="s">
        <v>1289</v>
      </c>
      <c r="D19" s="30"/>
    </row>
    <row r="20" spans="1:4">
      <c r="A20" s="60" t="s">
        <v>1229</v>
      </c>
      <c r="B20" s="30"/>
      <c r="C20" s="72" t="s">
        <v>1295</v>
      </c>
      <c r="D20" s="30"/>
    </row>
    <row r="21" spans="1:4">
      <c r="A21" s="60" t="s">
        <v>1231</v>
      </c>
      <c r="B21" s="30">
        <v>700</v>
      </c>
      <c r="C21" s="60" t="s">
        <v>1222</v>
      </c>
      <c r="D21" s="30"/>
    </row>
    <row r="22" spans="1:4">
      <c r="A22" s="64" t="s">
        <v>1296</v>
      </c>
      <c r="B22" s="30">
        <v>625</v>
      </c>
      <c r="C22" s="60" t="s">
        <v>1224</v>
      </c>
      <c r="D22" s="30"/>
    </row>
    <row r="23" spans="1:4">
      <c r="A23" s="64" t="s">
        <v>1297</v>
      </c>
      <c r="B23" s="30">
        <v>75</v>
      </c>
      <c r="C23" s="60" t="s">
        <v>1226</v>
      </c>
      <c r="D23" s="30"/>
    </row>
    <row r="24" spans="1:4">
      <c r="A24" s="60" t="s">
        <v>1233</v>
      </c>
      <c r="B24" s="30">
        <v>157</v>
      </c>
      <c r="C24" s="60" t="s">
        <v>1298</v>
      </c>
      <c r="D24" s="30"/>
    </row>
    <row r="25" spans="1:4">
      <c r="A25" s="60" t="s">
        <v>1235</v>
      </c>
      <c r="B25" s="30"/>
      <c r="C25" s="60" t="s">
        <v>1299</v>
      </c>
      <c r="D25" s="30"/>
    </row>
    <row r="26" spans="1:4">
      <c r="A26" s="60" t="s">
        <v>1237</v>
      </c>
      <c r="B26" s="30"/>
      <c r="C26" s="60" t="s">
        <v>1300</v>
      </c>
      <c r="D26" s="30"/>
    </row>
    <row r="27" spans="1:4">
      <c r="A27" s="64" t="s">
        <v>1301</v>
      </c>
      <c r="B27" s="30"/>
      <c r="C27" s="60" t="s">
        <v>1302</v>
      </c>
      <c r="D27" s="30"/>
    </row>
    <row r="28" spans="1:4">
      <c r="A28" s="64" t="s">
        <v>1303</v>
      </c>
      <c r="B28" s="30"/>
      <c r="C28" s="60" t="s">
        <v>1228</v>
      </c>
      <c r="D28" s="30">
        <v>36849</v>
      </c>
    </row>
    <row r="29" spans="1:4">
      <c r="A29" s="64" t="s">
        <v>1304</v>
      </c>
      <c r="B29" s="30"/>
      <c r="C29" s="60" t="s">
        <v>1230</v>
      </c>
      <c r="D29" s="30">
        <v>34861</v>
      </c>
    </row>
    <row r="30" spans="1:4">
      <c r="A30" s="60" t="s">
        <v>1239</v>
      </c>
      <c r="B30" s="30"/>
      <c r="C30" s="72" t="s">
        <v>1305</v>
      </c>
      <c r="D30" s="30">
        <v>34861</v>
      </c>
    </row>
    <row r="31" spans="1:4">
      <c r="A31" s="60" t="s">
        <v>1241</v>
      </c>
      <c r="B31" s="30"/>
      <c r="C31" s="72" t="s">
        <v>1306</v>
      </c>
      <c r="D31" s="30"/>
    </row>
    <row r="32" spans="1:4">
      <c r="A32" s="60" t="s">
        <v>1243</v>
      </c>
      <c r="B32" s="30">
        <v>90</v>
      </c>
      <c r="C32" s="72" t="s">
        <v>1307</v>
      </c>
      <c r="D32" s="30"/>
    </row>
    <row r="33" spans="1:4">
      <c r="A33" s="60" t="s">
        <v>1245</v>
      </c>
      <c r="B33" s="30"/>
      <c r="C33" s="72" t="s">
        <v>1308</v>
      </c>
      <c r="D33" s="30"/>
    </row>
    <row r="34" spans="1:4">
      <c r="A34" s="60" t="s">
        <v>1247</v>
      </c>
      <c r="B34" s="30"/>
      <c r="C34" s="72" t="s">
        <v>1309</v>
      </c>
      <c r="D34" s="30"/>
    </row>
    <row r="35" spans="1:4">
      <c r="A35" s="60" t="s">
        <v>1249</v>
      </c>
      <c r="B35" s="30"/>
      <c r="C35" s="72" t="s">
        <v>1310</v>
      </c>
      <c r="D35" s="30"/>
    </row>
    <row r="36" spans="1:4">
      <c r="A36" s="30"/>
      <c r="B36" s="30"/>
      <c r="C36" s="72" t="s">
        <v>1311</v>
      </c>
      <c r="D36" s="30"/>
    </row>
    <row r="37" spans="1:4">
      <c r="A37" s="30"/>
      <c r="B37" s="30"/>
      <c r="C37" s="72" t="s">
        <v>1312</v>
      </c>
      <c r="D37" s="30"/>
    </row>
    <row r="38" spans="1:4">
      <c r="A38" s="30"/>
      <c r="B38" s="30"/>
      <c r="C38" s="72" t="s">
        <v>1313</v>
      </c>
      <c r="D38" s="30"/>
    </row>
    <row r="39" spans="1:4" s="66" customFormat="1" ht="14.25">
      <c r="A39" s="70"/>
      <c r="B39" s="30"/>
      <c r="C39" s="78" t="s">
        <v>1314</v>
      </c>
      <c r="D39" s="30"/>
    </row>
    <row r="40" spans="1:4">
      <c r="A40" s="70"/>
      <c r="B40" s="30"/>
      <c r="C40" s="78" t="s">
        <v>1315</v>
      </c>
      <c r="D40" s="30"/>
    </row>
    <row r="41" spans="1:4">
      <c r="A41" s="70"/>
      <c r="B41" s="30"/>
      <c r="C41" s="72" t="s">
        <v>1316</v>
      </c>
      <c r="D41" s="30"/>
    </row>
    <row r="42" spans="1:4">
      <c r="A42" s="70"/>
      <c r="B42" s="30"/>
      <c r="C42" s="60" t="s">
        <v>1232</v>
      </c>
      <c r="D42" s="30">
        <v>100</v>
      </c>
    </row>
    <row r="43" spans="1:4">
      <c r="A43" s="70"/>
      <c r="B43" s="30"/>
      <c r="C43" s="72" t="s">
        <v>1317</v>
      </c>
      <c r="D43" s="30">
        <v>100</v>
      </c>
    </row>
    <row r="44" spans="1:4">
      <c r="A44" s="70"/>
      <c r="B44" s="30"/>
      <c r="C44" s="72" t="s">
        <v>1318</v>
      </c>
      <c r="D44" s="30"/>
    </row>
    <row r="45" spans="1:4">
      <c r="A45" s="70"/>
      <c r="B45" s="30"/>
      <c r="C45" s="72" t="s">
        <v>1319</v>
      </c>
      <c r="D45" s="30"/>
    </row>
    <row r="46" spans="1:4">
      <c r="A46" s="70"/>
      <c r="B46" s="30"/>
      <c r="C46" s="72" t="s">
        <v>1320</v>
      </c>
      <c r="D46" s="30"/>
    </row>
    <row r="47" spans="1:4">
      <c r="A47" s="70"/>
      <c r="B47" s="30"/>
      <c r="C47" s="72" t="s">
        <v>1321</v>
      </c>
      <c r="D47" s="30"/>
    </row>
    <row r="48" spans="1:4">
      <c r="A48" s="70"/>
      <c r="B48" s="30"/>
      <c r="C48" s="60" t="s">
        <v>1234</v>
      </c>
      <c r="D48" s="30"/>
    </row>
    <row r="49" spans="1:4">
      <c r="A49" s="70"/>
      <c r="B49" s="30"/>
      <c r="C49" s="72" t="s">
        <v>1305</v>
      </c>
      <c r="D49" s="30"/>
    </row>
    <row r="50" spans="1:4">
      <c r="A50" s="70"/>
      <c r="B50" s="30"/>
      <c r="C50" s="72" t="s">
        <v>1306</v>
      </c>
      <c r="D50" s="30"/>
    </row>
    <row r="51" spans="1:4">
      <c r="A51" s="60"/>
      <c r="B51" s="30"/>
      <c r="C51" s="72" t="s">
        <v>1322</v>
      </c>
      <c r="D51" s="30"/>
    </row>
    <row r="52" spans="1:4">
      <c r="A52" s="60"/>
      <c r="B52" s="30"/>
      <c r="C52" s="60" t="s">
        <v>1236</v>
      </c>
      <c r="D52" s="30"/>
    </row>
    <row r="53" spans="1:4">
      <c r="A53" s="60"/>
      <c r="B53" s="30"/>
      <c r="C53" s="60" t="s">
        <v>1238</v>
      </c>
      <c r="D53" s="30">
        <v>1888</v>
      </c>
    </row>
    <row r="54" spans="1:4">
      <c r="A54" s="60"/>
      <c r="B54" s="30"/>
      <c r="C54" s="72" t="s">
        <v>1317</v>
      </c>
      <c r="D54" s="30">
        <v>157</v>
      </c>
    </row>
    <row r="55" spans="1:4">
      <c r="A55" s="60"/>
      <c r="B55" s="30"/>
      <c r="C55" s="72" t="s">
        <v>1318</v>
      </c>
      <c r="D55" s="30"/>
    </row>
    <row r="56" spans="1:4">
      <c r="A56" s="60"/>
      <c r="B56" s="30"/>
      <c r="C56" s="72" t="s">
        <v>1319</v>
      </c>
      <c r="D56" s="30"/>
    </row>
    <row r="57" spans="1:4">
      <c r="A57" s="60"/>
      <c r="B57" s="30"/>
      <c r="C57" s="72" t="s">
        <v>1320</v>
      </c>
      <c r="D57" s="30"/>
    </row>
    <row r="58" spans="1:4">
      <c r="A58" s="60"/>
      <c r="B58" s="30"/>
      <c r="C58" s="72" t="s">
        <v>1323</v>
      </c>
      <c r="D58" s="30">
        <v>1731</v>
      </c>
    </row>
    <row r="59" spans="1:4">
      <c r="A59" s="60"/>
      <c r="B59" s="30"/>
      <c r="C59" s="60" t="s">
        <v>1240</v>
      </c>
      <c r="D59" s="30"/>
    </row>
    <row r="60" spans="1:4">
      <c r="A60" s="60"/>
      <c r="B60" s="30"/>
      <c r="C60" s="60" t="s">
        <v>1242</v>
      </c>
      <c r="D60" s="30"/>
    </row>
    <row r="61" spans="1:4">
      <c r="A61" s="60"/>
      <c r="B61" s="30"/>
      <c r="C61" s="72" t="s">
        <v>1244</v>
      </c>
      <c r="D61" s="30"/>
    </row>
    <row r="62" spans="1:4">
      <c r="A62" s="60"/>
      <c r="B62" s="45"/>
      <c r="C62" s="64" t="s">
        <v>1324</v>
      </c>
      <c r="D62" s="30"/>
    </row>
    <row r="63" spans="1:4">
      <c r="A63" s="60"/>
      <c r="B63" s="30"/>
      <c r="C63" s="64" t="s">
        <v>1325</v>
      </c>
      <c r="D63" s="30"/>
    </row>
    <row r="64" spans="1:4">
      <c r="A64" s="60"/>
      <c r="B64" s="30"/>
      <c r="C64" s="64" t="s">
        <v>1326</v>
      </c>
      <c r="D64" s="30"/>
    </row>
    <row r="65" spans="1:4">
      <c r="A65" s="60"/>
      <c r="B65" s="30"/>
      <c r="C65" s="64" t="s">
        <v>1327</v>
      </c>
      <c r="D65" s="30"/>
    </row>
    <row r="66" spans="1:4">
      <c r="A66" s="60"/>
      <c r="B66" s="30"/>
      <c r="C66" s="64" t="s">
        <v>1328</v>
      </c>
      <c r="D66" s="30"/>
    </row>
    <row r="67" spans="1:4">
      <c r="A67" s="60"/>
      <c r="B67" s="30"/>
      <c r="C67" s="72" t="s">
        <v>1329</v>
      </c>
      <c r="D67" s="30"/>
    </row>
    <row r="68" spans="1:4">
      <c r="A68" s="60"/>
      <c r="B68" s="30"/>
      <c r="C68" s="72" t="s">
        <v>1289</v>
      </c>
      <c r="D68" s="30"/>
    </row>
    <row r="69" spans="1:4">
      <c r="A69" s="60"/>
      <c r="B69" s="30"/>
      <c r="C69" s="72" t="s">
        <v>1330</v>
      </c>
      <c r="D69" s="30"/>
    </row>
    <row r="70" spans="1:4">
      <c r="A70" s="60"/>
      <c r="B70" s="30"/>
      <c r="C70" s="72" t="s">
        <v>1331</v>
      </c>
      <c r="D70" s="30"/>
    </row>
    <row r="71" spans="1:4">
      <c r="A71" s="60"/>
      <c r="B71" s="30"/>
      <c r="C71" s="72" t="s">
        <v>1332</v>
      </c>
      <c r="D71" s="30"/>
    </row>
    <row r="72" spans="1:4">
      <c r="A72" s="60"/>
      <c r="B72" s="30"/>
      <c r="C72" s="72" t="s">
        <v>1248</v>
      </c>
      <c r="D72" s="30"/>
    </row>
    <row r="73" spans="1:4">
      <c r="A73" s="60"/>
      <c r="B73" s="30"/>
      <c r="C73" s="72" t="s">
        <v>1289</v>
      </c>
      <c r="D73" s="30"/>
    </row>
    <row r="74" spans="1:4">
      <c r="A74" s="60"/>
      <c r="B74" s="30"/>
      <c r="C74" s="72" t="s">
        <v>1330</v>
      </c>
      <c r="D74" s="30"/>
    </row>
    <row r="75" spans="1:4">
      <c r="A75" s="60"/>
      <c r="B75" s="30"/>
      <c r="C75" s="72" t="s">
        <v>1333</v>
      </c>
      <c r="D75" s="30"/>
    </row>
    <row r="76" spans="1:4">
      <c r="A76" s="60"/>
      <c r="B76" s="30"/>
      <c r="C76" s="72" t="s">
        <v>1334</v>
      </c>
      <c r="D76" s="30"/>
    </row>
    <row r="77" spans="1:4">
      <c r="A77" s="60"/>
      <c r="B77" s="30"/>
      <c r="C77" s="72" t="s">
        <v>1250</v>
      </c>
      <c r="D77" s="30"/>
    </row>
    <row r="78" spans="1:4">
      <c r="A78" s="60"/>
      <c r="B78" s="30"/>
      <c r="C78" s="72" t="s">
        <v>1335</v>
      </c>
      <c r="D78" s="30"/>
    </row>
    <row r="79" spans="1:4">
      <c r="A79" s="60"/>
      <c r="B79" s="30"/>
      <c r="C79" s="72" t="s">
        <v>1336</v>
      </c>
      <c r="D79" s="30"/>
    </row>
    <row r="80" spans="1:4">
      <c r="A80" s="60"/>
      <c r="B80" s="30"/>
      <c r="C80" s="72" t="s">
        <v>1337</v>
      </c>
      <c r="D80" s="30"/>
    </row>
    <row r="81" spans="1:4">
      <c r="A81" s="60"/>
      <c r="B81" s="30"/>
      <c r="C81" s="72" t="s">
        <v>1338</v>
      </c>
      <c r="D81" s="30"/>
    </row>
    <row r="82" spans="1:4">
      <c r="A82" s="60"/>
      <c r="B82" s="30"/>
      <c r="C82" s="70" t="s">
        <v>1251</v>
      </c>
      <c r="D82" s="30"/>
    </row>
    <row r="83" spans="1:4">
      <c r="A83" s="60"/>
      <c r="B83" s="30"/>
      <c r="C83" s="72" t="s">
        <v>1252</v>
      </c>
      <c r="D83" s="30"/>
    </row>
    <row r="84" spans="1:4">
      <c r="A84" s="60"/>
      <c r="B84" s="30"/>
      <c r="C84" s="72" t="s">
        <v>1339</v>
      </c>
      <c r="D84" s="30"/>
    </row>
    <row r="85" spans="1:4">
      <c r="A85" s="60"/>
      <c r="B85" s="30"/>
      <c r="C85" s="72" t="s">
        <v>1340</v>
      </c>
      <c r="D85" s="30"/>
    </row>
    <row r="86" spans="1:4">
      <c r="A86" s="60"/>
      <c r="B86" s="30"/>
      <c r="C86" s="72" t="s">
        <v>1341</v>
      </c>
      <c r="D86" s="30"/>
    </row>
    <row r="87" spans="1:4">
      <c r="A87" s="60"/>
      <c r="B87" s="30"/>
      <c r="C87" s="72" t="s">
        <v>1342</v>
      </c>
      <c r="D87" s="30"/>
    </row>
    <row r="88" spans="1:4">
      <c r="A88" s="60"/>
      <c r="B88" s="30"/>
      <c r="C88" s="72" t="s">
        <v>1253</v>
      </c>
      <c r="D88" s="30"/>
    </row>
    <row r="89" spans="1:4">
      <c r="A89" s="60"/>
      <c r="B89" s="30"/>
      <c r="C89" s="72" t="s">
        <v>1341</v>
      </c>
      <c r="D89" s="30"/>
    </row>
    <row r="90" spans="1:4">
      <c r="A90" s="60"/>
      <c r="B90" s="30"/>
      <c r="C90" s="72" t="s">
        <v>1343</v>
      </c>
      <c r="D90" s="30"/>
    </row>
    <row r="91" spans="1:4">
      <c r="A91" s="60"/>
      <c r="B91" s="30"/>
      <c r="C91" s="72" t="s">
        <v>1344</v>
      </c>
      <c r="D91" s="30"/>
    </row>
    <row r="92" spans="1:4">
      <c r="A92" s="60"/>
      <c r="B92" s="30"/>
      <c r="C92" s="72" t="s">
        <v>1345</v>
      </c>
      <c r="D92" s="30"/>
    </row>
    <row r="93" spans="1:4">
      <c r="A93" s="60"/>
      <c r="B93" s="30"/>
      <c r="C93" s="72" t="s">
        <v>1254</v>
      </c>
      <c r="D93" s="30"/>
    </row>
    <row r="94" spans="1:4">
      <c r="A94" s="60"/>
      <c r="B94" s="30"/>
      <c r="C94" s="72" t="s">
        <v>1346</v>
      </c>
      <c r="D94" s="30"/>
    </row>
    <row r="95" spans="1:4">
      <c r="A95" s="60"/>
      <c r="B95" s="30"/>
      <c r="C95" s="72" t="s">
        <v>1347</v>
      </c>
      <c r="D95" s="30"/>
    </row>
    <row r="96" spans="1:4">
      <c r="A96" s="60"/>
      <c r="B96" s="30"/>
      <c r="C96" s="72" t="s">
        <v>1348</v>
      </c>
      <c r="D96" s="30"/>
    </row>
    <row r="97" spans="1:4">
      <c r="A97" s="60"/>
      <c r="B97" s="30"/>
      <c r="C97" s="72" t="s">
        <v>1349</v>
      </c>
      <c r="D97" s="30"/>
    </row>
    <row r="98" spans="1:4">
      <c r="A98" s="60"/>
      <c r="B98" s="30"/>
      <c r="C98" s="72" t="s">
        <v>1255</v>
      </c>
      <c r="D98" s="30"/>
    </row>
    <row r="99" spans="1:4">
      <c r="A99" s="60"/>
      <c r="B99" s="30"/>
      <c r="C99" s="72" t="s">
        <v>1350</v>
      </c>
      <c r="D99" s="30"/>
    </row>
    <row r="100" spans="1:4">
      <c r="A100" s="60"/>
      <c r="B100" s="30"/>
      <c r="C100" s="72" t="s">
        <v>1351</v>
      </c>
      <c r="D100" s="30"/>
    </row>
    <row r="101" spans="1:4">
      <c r="A101" s="60"/>
      <c r="B101" s="30"/>
      <c r="C101" s="72" t="s">
        <v>1352</v>
      </c>
      <c r="D101" s="30"/>
    </row>
    <row r="102" spans="1:4">
      <c r="A102" s="60"/>
      <c r="B102" s="30"/>
      <c r="C102" s="72" t="s">
        <v>1353</v>
      </c>
      <c r="D102" s="30"/>
    </row>
    <row r="103" spans="1:4">
      <c r="A103" s="60"/>
      <c r="B103" s="30"/>
      <c r="C103" s="72" t="s">
        <v>1354</v>
      </c>
      <c r="D103" s="30"/>
    </row>
    <row r="104" spans="1:4">
      <c r="A104" s="60"/>
      <c r="B104" s="30"/>
      <c r="C104" s="72" t="s">
        <v>1355</v>
      </c>
      <c r="D104" s="30"/>
    </row>
    <row r="105" spans="1:4">
      <c r="A105" s="60"/>
      <c r="B105" s="30"/>
      <c r="C105" s="72" t="s">
        <v>1356</v>
      </c>
      <c r="D105" s="30"/>
    </row>
    <row r="106" spans="1:4">
      <c r="A106" s="60"/>
      <c r="B106" s="30"/>
      <c r="C106" s="72" t="s">
        <v>1357</v>
      </c>
      <c r="D106" s="30"/>
    </row>
    <row r="107" spans="1:4">
      <c r="A107" s="60"/>
      <c r="B107" s="30"/>
      <c r="C107" s="72" t="s">
        <v>1256</v>
      </c>
      <c r="D107" s="30"/>
    </row>
    <row r="108" spans="1:4">
      <c r="A108" s="60"/>
      <c r="B108" s="30"/>
      <c r="C108" s="72" t="s">
        <v>1358</v>
      </c>
      <c r="D108" s="30"/>
    </row>
    <row r="109" spans="1:4">
      <c r="A109" s="60"/>
      <c r="B109" s="30"/>
      <c r="C109" s="72" t="s">
        <v>1359</v>
      </c>
      <c r="D109" s="30"/>
    </row>
    <row r="110" spans="1:4">
      <c r="A110" s="60"/>
      <c r="B110" s="30"/>
      <c r="C110" s="72" t="s">
        <v>1360</v>
      </c>
      <c r="D110" s="30"/>
    </row>
    <row r="111" spans="1:4">
      <c r="A111" s="60"/>
      <c r="B111" s="30"/>
      <c r="C111" s="72" t="s">
        <v>1361</v>
      </c>
      <c r="D111" s="30"/>
    </row>
    <row r="112" spans="1:4">
      <c r="A112" s="60"/>
      <c r="B112" s="30"/>
      <c r="C112" s="72" t="s">
        <v>1362</v>
      </c>
      <c r="D112" s="30"/>
    </row>
    <row r="113" spans="1:4">
      <c r="A113" s="60"/>
      <c r="B113" s="30"/>
      <c r="C113" s="72" t="s">
        <v>1363</v>
      </c>
      <c r="D113" s="30"/>
    </row>
    <row r="114" spans="1:4">
      <c r="A114" s="60"/>
      <c r="B114" s="30"/>
      <c r="C114" s="72" t="s">
        <v>1257</v>
      </c>
      <c r="D114" s="30"/>
    </row>
    <row r="115" spans="1:4">
      <c r="A115" s="60"/>
      <c r="B115" s="30"/>
      <c r="C115" s="72" t="s">
        <v>1364</v>
      </c>
      <c r="D115" s="30"/>
    </row>
    <row r="116" spans="1:4">
      <c r="A116" s="60"/>
      <c r="B116" s="30"/>
      <c r="C116" s="72" t="s">
        <v>1365</v>
      </c>
      <c r="D116" s="30"/>
    </row>
    <row r="117" spans="1:4">
      <c r="A117" s="60"/>
      <c r="B117" s="30"/>
      <c r="C117" s="72" t="s">
        <v>1366</v>
      </c>
      <c r="D117" s="30"/>
    </row>
    <row r="118" spans="1:4">
      <c r="A118" s="60"/>
      <c r="B118" s="30"/>
      <c r="C118" s="72" t="s">
        <v>1367</v>
      </c>
      <c r="D118" s="30"/>
    </row>
    <row r="119" spans="1:4">
      <c r="A119" s="60"/>
      <c r="B119" s="30"/>
      <c r="C119" s="72" t="s">
        <v>1368</v>
      </c>
      <c r="D119" s="30"/>
    </row>
    <row r="120" spans="1:4">
      <c r="A120" s="60"/>
      <c r="B120" s="30"/>
      <c r="C120" s="72" t="s">
        <v>1369</v>
      </c>
      <c r="D120" s="30"/>
    </row>
    <row r="121" spans="1:4">
      <c r="A121" s="60"/>
      <c r="B121" s="30"/>
      <c r="C121" s="72" t="s">
        <v>1370</v>
      </c>
      <c r="D121" s="30"/>
    </row>
    <row r="122" spans="1:4">
      <c r="A122" s="60"/>
      <c r="B122" s="30"/>
      <c r="C122" s="72" t="s">
        <v>1371</v>
      </c>
      <c r="D122" s="30"/>
    </row>
    <row r="123" spans="1:4">
      <c r="A123" s="60"/>
      <c r="B123" s="30"/>
      <c r="C123" s="70" t="s">
        <v>1258</v>
      </c>
      <c r="D123" s="30"/>
    </row>
    <row r="124" spans="1:4">
      <c r="A124" s="60"/>
      <c r="B124" s="30"/>
      <c r="C124" s="72" t="s">
        <v>1259</v>
      </c>
      <c r="D124" s="30"/>
    </row>
    <row r="125" spans="1:4">
      <c r="A125" s="60"/>
      <c r="B125" s="30"/>
      <c r="C125" s="72" t="s">
        <v>1372</v>
      </c>
      <c r="D125" s="30"/>
    </row>
    <row r="126" spans="1:4">
      <c r="A126" s="60"/>
      <c r="B126" s="30"/>
      <c r="C126" s="72" t="s">
        <v>1373</v>
      </c>
      <c r="D126" s="30"/>
    </row>
    <row r="127" spans="1:4">
      <c r="A127" s="60"/>
      <c r="B127" s="30"/>
      <c r="C127" s="72" t="s">
        <v>1374</v>
      </c>
      <c r="D127" s="30"/>
    </row>
    <row r="128" spans="1:4">
      <c r="A128" s="60"/>
      <c r="B128" s="30"/>
      <c r="C128" s="72" t="s">
        <v>1375</v>
      </c>
      <c r="D128" s="30"/>
    </row>
    <row r="129" spans="1:4">
      <c r="A129" s="60"/>
      <c r="B129" s="30"/>
      <c r="C129" s="72" t="s">
        <v>1376</v>
      </c>
      <c r="D129" s="30"/>
    </row>
    <row r="130" spans="1:4">
      <c r="A130" s="60"/>
      <c r="B130" s="30"/>
      <c r="C130" s="72" t="s">
        <v>1377</v>
      </c>
      <c r="D130" s="30"/>
    </row>
    <row r="131" spans="1:4">
      <c r="A131" s="60"/>
      <c r="B131" s="30"/>
      <c r="C131" s="72" t="s">
        <v>1260</v>
      </c>
      <c r="D131" s="30"/>
    </row>
    <row r="132" spans="1:4">
      <c r="A132" s="60"/>
      <c r="B132" s="30"/>
      <c r="C132" s="72" t="s">
        <v>1378</v>
      </c>
      <c r="D132" s="30"/>
    </row>
    <row r="133" spans="1:4">
      <c r="A133" s="60"/>
      <c r="B133" s="30"/>
      <c r="C133" s="72" t="s">
        <v>1379</v>
      </c>
      <c r="D133" s="30"/>
    </row>
    <row r="134" spans="1:4">
      <c r="A134" s="60"/>
      <c r="B134" s="30"/>
      <c r="C134" s="72" t="s">
        <v>1380</v>
      </c>
      <c r="D134" s="30"/>
    </row>
    <row r="135" spans="1:4">
      <c r="A135" s="60"/>
      <c r="B135" s="30"/>
      <c r="C135" s="72" t="s">
        <v>1381</v>
      </c>
      <c r="D135" s="30"/>
    </row>
    <row r="136" spans="1:4">
      <c r="A136" s="60"/>
      <c r="B136" s="30"/>
      <c r="C136" s="72" t="s">
        <v>1382</v>
      </c>
      <c r="D136" s="30"/>
    </row>
    <row r="137" spans="1:4">
      <c r="A137" s="60"/>
      <c r="B137" s="30"/>
      <c r="C137" s="72" t="s">
        <v>1261</v>
      </c>
      <c r="D137" s="30"/>
    </row>
    <row r="138" spans="1:4">
      <c r="A138" s="60"/>
      <c r="B138" s="30"/>
      <c r="C138" s="72" t="s">
        <v>1383</v>
      </c>
      <c r="D138" s="30"/>
    </row>
    <row r="139" spans="1:4">
      <c r="A139" s="60"/>
      <c r="B139" s="30"/>
      <c r="C139" s="72" t="s">
        <v>1384</v>
      </c>
      <c r="D139" s="30"/>
    </row>
    <row r="140" spans="1:4">
      <c r="A140" s="60"/>
      <c r="B140" s="30"/>
      <c r="C140" s="70" t="s">
        <v>1262</v>
      </c>
      <c r="D140" s="30"/>
    </row>
    <row r="141" spans="1:4">
      <c r="A141" s="60"/>
      <c r="B141" s="30"/>
      <c r="C141" s="72" t="s">
        <v>1263</v>
      </c>
      <c r="D141" s="30"/>
    </row>
    <row r="142" spans="1:4">
      <c r="A142" s="60"/>
      <c r="B142" s="30"/>
      <c r="C142" s="72" t="s">
        <v>1385</v>
      </c>
      <c r="D142" s="30"/>
    </row>
    <row r="143" spans="1:4">
      <c r="A143" s="60"/>
      <c r="B143" s="30"/>
      <c r="C143" s="72" t="s">
        <v>1386</v>
      </c>
      <c r="D143" s="30"/>
    </row>
    <row r="144" spans="1:4">
      <c r="A144" s="60"/>
      <c r="B144" s="30"/>
      <c r="C144" s="72" t="s">
        <v>1387</v>
      </c>
      <c r="D144" s="30"/>
    </row>
    <row r="145" spans="1:4">
      <c r="A145" s="60"/>
      <c r="B145" s="30"/>
      <c r="C145" s="72" t="s">
        <v>1388</v>
      </c>
      <c r="D145" s="30"/>
    </row>
    <row r="146" spans="1:4">
      <c r="A146" s="60"/>
      <c r="B146" s="30"/>
      <c r="C146" s="72" t="s">
        <v>1389</v>
      </c>
      <c r="D146" s="30"/>
    </row>
    <row r="147" spans="1:4">
      <c r="A147" s="60"/>
      <c r="B147" s="30"/>
      <c r="C147" s="70" t="s">
        <v>1264</v>
      </c>
      <c r="D147" s="30">
        <v>3132</v>
      </c>
    </row>
    <row r="148" spans="1:4">
      <c r="A148" s="60"/>
      <c r="B148" s="30"/>
      <c r="C148" s="72" t="s">
        <v>1265</v>
      </c>
      <c r="D148" s="30"/>
    </row>
    <row r="149" spans="1:4">
      <c r="A149" s="60"/>
      <c r="B149" s="30"/>
      <c r="C149" s="72" t="s">
        <v>1266</v>
      </c>
      <c r="D149" s="30">
        <v>126</v>
      </c>
    </row>
    <row r="150" spans="1:4">
      <c r="A150" s="60"/>
      <c r="B150" s="30"/>
      <c r="C150" s="78" t="s">
        <v>1390</v>
      </c>
      <c r="D150" s="30"/>
    </row>
    <row r="151" spans="1:4">
      <c r="A151" s="60"/>
      <c r="B151" s="30"/>
      <c r="C151" s="72" t="s">
        <v>1391</v>
      </c>
      <c r="D151" s="30"/>
    </row>
    <row r="152" spans="1:4">
      <c r="A152" s="60"/>
      <c r="B152" s="30"/>
      <c r="C152" s="72" t="s">
        <v>1392</v>
      </c>
      <c r="D152" s="30">
        <v>90</v>
      </c>
    </row>
    <row r="153" spans="1:4">
      <c r="A153" s="60"/>
      <c r="B153" s="30"/>
      <c r="C153" s="72" t="s">
        <v>1393</v>
      </c>
      <c r="D153" s="30"/>
    </row>
    <row r="154" spans="1:4">
      <c r="A154" s="60"/>
      <c r="B154" s="30"/>
      <c r="C154" s="72" t="s">
        <v>1394</v>
      </c>
      <c r="D154" s="30"/>
    </row>
    <row r="155" spans="1:4">
      <c r="A155" s="60"/>
      <c r="B155" s="30"/>
      <c r="C155" s="72" t="s">
        <v>1395</v>
      </c>
      <c r="D155" s="30"/>
    </row>
    <row r="156" spans="1:4">
      <c r="A156" s="60"/>
      <c r="B156" s="30"/>
      <c r="C156" s="72" t="s">
        <v>1396</v>
      </c>
      <c r="D156" s="30">
        <v>36</v>
      </c>
    </row>
    <row r="157" spans="1:4">
      <c r="A157" s="60"/>
      <c r="B157" s="30"/>
      <c r="C157" s="72" t="s">
        <v>1397</v>
      </c>
      <c r="D157" s="30"/>
    </row>
    <row r="158" spans="1:4">
      <c r="A158" s="60"/>
      <c r="B158" s="30"/>
      <c r="C158" s="72" t="s">
        <v>1267</v>
      </c>
      <c r="D158" s="30">
        <v>3006</v>
      </c>
    </row>
    <row r="159" spans="1:4">
      <c r="A159" s="60"/>
      <c r="B159" s="30"/>
      <c r="C159" s="78" t="s">
        <v>1398</v>
      </c>
      <c r="D159" s="30">
        <v>2745</v>
      </c>
    </row>
    <row r="160" spans="1:4">
      <c r="A160" s="60"/>
      <c r="B160" s="30"/>
      <c r="C160" s="72" t="s">
        <v>1399</v>
      </c>
      <c r="D160" s="30">
        <v>129</v>
      </c>
    </row>
    <row r="161" spans="1:4">
      <c r="A161" s="60"/>
      <c r="B161" s="30"/>
      <c r="C161" s="72" t="s">
        <v>1400</v>
      </c>
      <c r="D161" s="30">
        <v>130</v>
      </c>
    </row>
    <row r="162" spans="1:4">
      <c r="A162" s="60"/>
      <c r="B162" s="30"/>
      <c r="C162" s="72" t="s">
        <v>1401</v>
      </c>
      <c r="D162" s="30"/>
    </row>
    <row r="163" spans="1:4">
      <c r="A163" s="60"/>
      <c r="B163" s="30"/>
      <c r="C163" s="72" t="s">
        <v>1402</v>
      </c>
      <c r="D163" s="30">
        <v>2</v>
      </c>
    </row>
    <row r="164" spans="1:4">
      <c r="A164" s="60"/>
      <c r="B164" s="30"/>
      <c r="C164" s="72" t="s">
        <v>1403</v>
      </c>
      <c r="D164" s="30"/>
    </row>
    <row r="165" spans="1:4">
      <c r="A165" s="60"/>
      <c r="B165" s="30"/>
      <c r="C165" s="72" t="s">
        <v>1404</v>
      </c>
      <c r="D165" s="30"/>
    </row>
    <row r="166" spans="1:4">
      <c r="A166" s="60"/>
      <c r="B166" s="30"/>
      <c r="C166" s="72" t="s">
        <v>1405</v>
      </c>
      <c r="D166" s="30"/>
    </row>
    <row r="167" spans="1:4">
      <c r="A167" s="60"/>
      <c r="B167" s="30"/>
      <c r="C167" s="72" t="s">
        <v>1406</v>
      </c>
      <c r="D167" s="30"/>
    </row>
    <row r="168" spans="1:4">
      <c r="A168" s="60"/>
      <c r="B168" s="30"/>
      <c r="C168" s="72" t="s">
        <v>1407</v>
      </c>
      <c r="D168" s="30"/>
    </row>
    <row r="169" spans="1:4">
      <c r="A169" s="60"/>
      <c r="B169" s="30"/>
      <c r="C169" s="70" t="s">
        <v>1268</v>
      </c>
      <c r="D169" s="30">
        <v>3738</v>
      </c>
    </row>
    <row r="170" spans="1:4">
      <c r="A170" s="60"/>
      <c r="B170" s="30"/>
      <c r="C170" s="70" t="s">
        <v>1269</v>
      </c>
      <c r="D170" s="30"/>
    </row>
    <row r="171" spans="1:4">
      <c r="A171" s="60"/>
      <c r="B171" s="30"/>
      <c r="C171" s="70"/>
      <c r="D171" s="30"/>
    </row>
    <row r="172" spans="1:4">
      <c r="A172" s="60"/>
      <c r="B172" s="30"/>
      <c r="C172" s="72"/>
      <c r="D172" s="30"/>
    </row>
    <row r="173" spans="1:4">
      <c r="A173" s="60"/>
      <c r="B173" s="30"/>
      <c r="C173" s="72"/>
      <c r="D173" s="30"/>
    </row>
    <row r="174" spans="1:4">
      <c r="A174" s="35" t="s">
        <v>119</v>
      </c>
      <c r="B174" s="30">
        <v>39047</v>
      </c>
      <c r="C174" s="35" t="s">
        <v>1129</v>
      </c>
      <c r="D174" s="30">
        <v>43719</v>
      </c>
    </row>
    <row r="175" spans="1:4">
      <c r="A175" s="45" t="s">
        <v>1134</v>
      </c>
      <c r="B175" s="30">
        <v>34672</v>
      </c>
      <c r="C175" s="45" t="s">
        <v>1135</v>
      </c>
      <c r="D175" s="30"/>
    </row>
    <row r="176" spans="1:4">
      <c r="A176" s="30" t="s">
        <v>1270</v>
      </c>
      <c r="B176" s="30">
        <v>3290</v>
      </c>
      <c r="C176" s="30" t="s">
        <v>1271</v>
      </c>
      <c r="D176" s="30"/>
    </row>
    <row r="177" spans="1:4">
      <c r="A177" s="30" t="s">
        <v>1272</v>
      </c>
      <c r="B177" s="41">
        <v>3290</v>
      </c>
      <c r="C177" s="30" t="s">
        <v>1273</v>
      </c>
      <c r="D177" s="30"/>
    </row>
    <row r="178" spans="1:4">
      <c r="A178" s="30" t="s">
        <v>1274</v>
      </c>
      <c r="B178" s="79"/>
      <c r="C178" s="30" t="s">
        <v>1275</v>
      </c>
      <c r="D178" s="30"/>
    </row>
    <row r="179" spans="1:4">
      <c r="A179" s="30" t="s">
        <v>1183</v>
      </c>
      <c r="B179" s="79">
        <v>1382</v>
      </c>
      <c r="C179" s="30" t="s">
        <v>1276</v>
      </c>
      <c r="D179" s="30"/>
    </row>
    <row r="180" spans="1:4">
      <c r="A180" s="30" t="s">
        <v>1185</v>
      </c>
      <c r="B180" s="79"/>
      <c r="C180" s="30" t="s">
        <v>1277</v>
      </c>
      <c r="D180" s="30"/>
    </row>
    <row r="181" spans="1:4">
      <c r="A181" s="30" t="s">
        <v>1278</v>
      </c>
      <c r="B181" s="79"/>
      <c r="C181" s="57" t="s">
        <v>1279</v>
      </c>
      <c r="D181" s="30">
        <v>30000</v>
      </c>
    </row>
    <row r="182" spans="1:4">
      <c r="A182" s="57" t="s">
        <v>1280</v>
      </c>
      <c r="B182" s="79"/>
      <c r="C182" s="57" t="s">
        <v>1281</v>
      </c>
      <c r="D182" s="30"/>
    </row>
    <row r="183" spans="1:4">
      <c r="A183" s="57" t="s">
        <v>1282</v>
      </c>
      <c r="B183" s="79">
        <v>30000</v>
      </c>
      <c r="C183" s="57"/>
      <c r="D183" s="30"/>
    </row>
    <row r="184" spans="1:4">
      <c r="A184" s="57"/>
      <c r="B184" s="79"/>
      <c r="C184" s="57"/>
      <c r="D184" s="30"/>
    </row>
    <row r="185" spans="1:4">
      <c r="A185" s="57"/>
      <c r="B185" s="79"/>
      <c r="C185" s="57"/>
      <c r="D185" s="30"/>
    </row>
    <row r="186" spans="1:4">
      <c r="A186" s="57"/>
      <c r="B186" s="79"/>
      <c r="C186" s="57"/>
      <c r="D186" s="30"/>
    </row>
    <row r="187" spans="1:4">
      <c r="A187" s="35" t="s">
        <v>59</v>
      </c>
      <c r="B187" s="79">
        <v>73719</v>
      </c>
      <c r="C187" s="35" t="s">
        <v>46</v>
      </c>
      <c r="D187" s="30">
        <v>73719</v>
      </c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17" sqref="C17"/>
    </sheetView>
  </sheetViews>
  <sheetFormatPr defaultColWidth="9" defaultRowHeight="13.5"/>
  <cols>
    <col min="1" max="2" width="32.625" customWidth="1"/>
    <col min="3" max="3" width="18.875" customWidth="1"/>
  </cols>
  <sheetData>
    <row r="1" spans="1:3" ht="56.25" customHeight="1">
      <c r="A1" s="243" t="s">
        <v>1529</v>
      </c>
      <c r="B1" s="243"/>
      <c r="C1" s="243"/>
    </row>
    <row r="2" spans="1:3" ht="41.25" customHeight="1">
      <c r="B2" s="172" t="s">
        <v>61</v>
      </c>
    </row>
    <row r="3" spans="1:3" ht="36.75" customHeight="1">
      <c r="A3" s="241" t="s">
        <v>1523</v>
      </c>
      <c r="B3" s="173" t="s">
        <v>1524</v>
      </c>
      <c r="C3" s="173" t="s">
        <v>1525</v>
      </c>
    </row>
    <row r="4" spans="1:3" ht="36.75" customHeight="1">
      <c r="A4" s="242"/>
      <c r="B4" s="173" t="s">
        <v>1528</v>
      </c>
      <c r="C4" s="173" t="s">
        <v>1528</v>
      </c>
    </row>
    <row r="5" spans="1:3" ht="45.75" customHeight="1">
      <c r="A5" s="174" t="s">
        <v>1527</v>
      </c>
      <c r="B5" s="175">
        <v>377000</v>
      </c>
      <c r="C5" s="175">
        <v>377000</v>
      </c>
    </row>
  </sheetData>
  <mergeCells count="2">
    <mergeCell ref="A3:A4"/>
    <mergeCell ref="A1:C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sqref="A1:P1"/>
    </sheetView>
  </sheetViews>
  <sheetFormatPr defaultRowHeight="13.5"/>
  <cols>
    <col min="1" max="1" width="9" style="84"/>
    <col min="2" max="2" width="9" style="94"/>
    <col min="3" max="9" width="9" style="84"/>
    <col min="10" max="10" width="9" style="94"/>
    <col min="11" max="16384" width="9" style="84"/>
  </cols>
  <sheetData>
    <row r="1" spans="1:16" s="80" customFormat="1" ht="20.25">
      <c r="A1" s="250" t="s">
        <v>1604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pans="1:16" s="80" customFormat="1">
      <c r="B2" s="19"/>
      <c r="J2" s="19"/>
      <c r="P2" s="81" t="s">
        <v>1408</v>
      </c>
    </row>
    <row r="3" spans="1:16" s="80" customFormat="1">
      <c r="A3" s="82" t="s">
        <v>1409</v>
      </c>
      <c r="B3" s="83"/>
      <c r="C3" s="82"/>
      <c r="D3" s="82"/>
      <c r="E3" s="82"/>
      <c r="F3" s="82"/>
      <c r="G3" s="82"/>
      <c r="J3" s="83"/>
      <c r="P3" s="81" t="s">
        <v>1410</v>
      </c>
    </row>
    <row r="4" spans="1:16">
      <c r="A4" s="251" t="s">
        <v>1411</v>
      </c>
      <c r="B4" s="252"/>
      <c r="C4" s="252"/>
      <c r="D4" s="252"/>
      <c r="E4" s="252"/>
      <c r="F4" s="252"/>
      <c r="G4" s="252"/>
      <c r="H4" s="253"/>
      <c r="I4" s="251" t="s">
        <v>1412</v>
      </c>
      <c r="J4" s="252"/>
      <c r="K4" s="252"/>
      <c r="L4" s="252"/>
      <c r="M4" s="252"/>
      <c r="N4" s="252"/>
      <c r="O4" s="252"/>
      <c r="P4" s="253"/>
    </row>
    <row r="5" spans="1:16">
      <c r="A5" s="254" t="s">
        <v>1413</v>
      </c>
      <c r="B5" s="254" t="s">
        <v>1414</v>
      </c>
      <c r="C5" s="247" t="s">
        <v>1415</v>
      </c>
      <c r="D5" s="248"/>
      <c r="E5" s="249"/>
      <c r="F5" s="247" t="s">
        <v>1416</v>
      </c>
      <c r="G5" s="248"/>
      <c r="H5" s="249"/>
      <c r="I5" s="254" t="s">
        <v>1413</v>
      </c>
      <c r="J5" s="254" t="s">
        <v>1414</v>
      </c>
      <c r="K5" s="247" t="s">
        <v>1415</v>
      </c>
      <c r="L5" s="248"/>
      <c r="M5" s="249"/>
      <c r="N5" s="247" t="s">
        <v>1416</v>
      </c>
      <c r="O5" s="248"/>
      <c r="P5" s="249"/>
    </row>
    <row r="6" spans="1:16" ht="24">
      <c r="A6" s="255"/>
      <c r="B6" s="255"/>
      <c r="C6" s="85" t="s">
        <v>89</v>
      </c>
      <c r="D6" s="85" t="s">
        <v>1417</v>
      </c>
      <c r="E6" s="86" t="s">
        <v>1418</v>
      </c>
      <c r="F6" s="85" t="s">
        <v>89</v>
      </c>
      <c r="G6" s="85" t="s">
        <v>1417</v>
      </c>
      <c r="H6" s="86" t="s">
        <v>1418</v>
      </c>
      <c r="I6" s="255"/>
      <c r="J6" s="255"/>
      <c r="K6" s="85" t="s">
        <v>89</v>
      </c>
      <c r="L6" s="85" t="s">
        <v>1417</v>
      </c>
      <c r="M6" s="86" t="s">
        <v>1418</v>
      </c>
      <c r="N6" s="85" t="s">
        <v>89</v>
      </c>
      <c r="O6" s="85" t="s">
        <v>1417</v>
      </c>
      <c r="P6" s="86" t="s">
        <v>1418</v>
      </c>
    </row>
    <row r="7" spans="1:16">
      <c r="A7" s="87" t="s">
        <v>1419</v>
      </c>
      <c r="B7" s="87"/>
      <c r="C7" s="85">
        <v>1</v>
      </c>
      <c r="D7" s="85">
        <v>2</v>
      </c>
      <c r="E7" s="85">
        <v>3</v>
      </c>
      <c r="F7" s="85">
        <v>4</v>
      </c>
      <c r="G7" s="85">
        <v>5</v>
      </c>
      <c r="H7" s="85">
        <v>6</v>
      </c>
      <c r="I7" s="87" t="s">
        <v>1419</v>
      </c>
      <c r="J7" s="87"/>
      <c r="K7" s="85">
        <v>7</v>
      </c>
      <c r="L7" s="85">
        <v>8</v>
      </c>
      <c r="M7" s="85">
        <v>9</v>
      </c>
      <c r="N7" s="85">
        <v>10</v>
      </c>
      <c r="O7" s="85">
        <v>11</v>
      </c>
      <c r="P7" s="85">
        <v>12</v>
      </c>
    </row>
    <row r="8" spans="1:16" ht="48">
      <c r="A8" s="88" t="s">
        <v>1420</v>
      </c>
      <c r="B8" s="85">
        <v>1</v>
      </c>
      <c r="C8" s="88"/>
      <c r="D8" s="88"/>
      <c r="E8" s="88"/>
      <c r="F8" s="88">
        <v>700</v>
      </c>
      <c r="G8" s="88"/>
      <c r="H8" s="88">
        <v>700</v>
      </c>
      <c r="I8" s="89" t="s">
        <v>1421</v>
      </c>
      <c r="J8" s="85">
        <v>12</v>
      </c>
      <c r="K8" s="88"/>
      <c r="L8" s="88"/>
      <c r="M8" s="88"/>
      <c r="N8" s="88"/>
      <c r="O8" s="88"/>
      <c r="P8" s="88"/>
    </row>
    <row r="9" spans="1:16">
      <c r="A9" s="88" t="s">
        <v>1422</v>
      </c>
      <c r="B9" s="85">
        <v>2</v>
      </c>
      <c r="C9" s="88"/>
      <c r="D9" s="88"/>
      <c r="E9" s="88"/>
      <c r="F9" s="88"/>
      <c r="G9" s="88"/>
      <c r="H9" s="88"/>
      <c r="I9" s="88" t="s">
        <v>1423</v>
      </c>
      <c r="J9" s="85">
        <v>13</v>
      </c>
      <c r="K9" s="88"/>
      <c r="L9" s="88"/>
      <c r="M9" s="88"/>
      <c r="N9" s="88">
        <v>700</v>
      </c>
      <c r="O9" s="88"/>
      <c r="P9" s="88">
        <v>700</v>
      </c>
    </row>
    <row r="10" spans="1:16">
      <c r="A10" s="88" t="s">
        <v>1424</v>
      </c>
      <c r="B10" s="85">
        <v>3</v>
      </c>
      <c r="C10" s="88"/>
      <c r="D10" s="88"/>
      <c r="E10" s="88"/>
      <c r="F10" s="88"/>
      <c r="G10" s="88"/>
      <c r="H10" s="88"/>
      <c r="I10" s="88" t="s">
        <v>1425</v>
      </c>
      <c r="J10" s="85">
        <v>14</v>
      </c>
      <c r="K10" s="88"/>
      <c r="L10" s="88"/>
      <c r="M10" s="88"/>
      <c r="N10" s="88"/>
      <c r="O10" s="88"/>
      <c r="P10" s="88"/>
    </row>
    <row r="11" spans="1:16">
      <c r="A11" s="88" t="s">
        <v>1426</v>
      </c>
      <c r="B11" s="85">
        <v>4</v>
      </c>
      <c r="C11" s="88"/>
      <c r="D11" s="88"/>
      <c r="E11" s="88"/>
      <c r="F11" s="88"/>
      <c r="G11" s="88"/>
      <c r="H11" s="88"/>
      <c r="I11" s="88" t="s">
        <v>1427</v>
      </c>
      <c r="J11" s="85">
        <v>15</v>
      </c>
      <c r="K11" s="88"/>
      <c r="L11" s="88"/>
      <c r="M11" s="88"/>
      <c r="N11" s="88"/>
      <c r="O11" s="88"/>
      <c r="P11" s="88"/>
    </row>
    <row r="12" spans="1:16">
      <c r="A12" s="90" t="s">
        <v>1428</v>
      </c>
      <c r="B12" s="85">
        <v>5</v>
      </c>
      <c r="C12" s="85"/>
      <c r="D12" s="85"/>
      <c r="E12" s="85"/>
      <c r="F12" s="85"/>
      <c r="G12" s="85"/>
      <c r="H12" s="88"/>
      <c r="I12" s="88" t="s">
        <v>1429</v>
      </c>
      <c r="J12" s="85">
        <v>16</v>
      </c>
      <c r="K12" s="88"/>
      <c r="L12" s="88"/>
      <c r="M12" s="88"/>
      <c r="N12" s="88"/>
      <c r="O12" s="88"/>
      <c r="P12" s="88"/>
    </row>
    <row r="13" spans="1:16">
      <c r="A13" s="90" t="s">
        <v>1430</v>
      </c>
      <c r="B13" s="85">
        <v>6</v>
      </c>
      <c r="C13" s="85"/>
      <c r="D13" s="85"/>
      <c r="E13" s="85"/>
      <c r="F13" s="85"/>
      <c r="G13" s="85"/>
      <c r="H13" s="88"/>
      <c r="I13" s="90" t="s">
        <v>1431</v>
      </c>
      <c r="J13" s="85">
        <v>17</v>
      </c>
      <c r="K13" s="85"/>
      <c r="L13" s="85"/>
      <c r="M13" s="85" t="s">
        <v>1432</v>
      </c>
      <c r="N13" s="85"/>
      <c r="O13" s="85"/>
      <c r="P13" s="85" t="s">
        <v>1432</v>
      </c>
    </row>
    <row r="14" spans="1:16">
      <c r="A14" s="91"/>
      <c r="B14" s="85">
        <v>7</v>
      </c>
      <c r="C14" s="91"/>
      <c r="D14" s="91"/>
      <c r="E14" s="91"/>
      <c r="F14" s="91"/>
      <c r="G14" s="91"/>
      <c r="H14" s="91"/>
      <c r="I14" s="88" t="s">
        <v>1433</v>
      </c>
      <c r="J14" s="85">
        <v>18</v>
      </c>
      <c r="K14" s="88"/>
      <c r="L14" s="88"/>
      <c r="M14" s="88"/>
      <c r="N14" s="88"/>
      <c r="O14" s="88"/>
      <c r="P14" s="88"/>
    </row>
    <row r="15" spans="1:16">
      <c r="A15" s="85"/>
      <c r="B15" s="85">
        <v>8</v>
      </c>
      <c r="C15" s="85"/>
      <c r="D15" s="85"/>
      <c r="E15" s="85"/>
      <c r="F15" s="85"/>
      <c r="G15" s="85"/>
      <c r="H15" s="88"/>
      <c r="I15" s="88"/>
      <c r="J15" s="85">
        <v>19</v>
      </c>
      <c r="K15" s="88"/>
      <c r="L15" s="88"/>
      <c r="M15" s="88"/>
      <c r="N15" s="88"/>
      <c r="O15" s="88"/>
      <c r="P15" s="88"/>
    </row>
    <row r="16" spans="1:16">
      <c r="A16" s="85" t="s">
        <v>1434</v>
      </c>
      <c r="B16" s="85">
        <v>9</v>
      </c>
      <c r="C16" s="85"/>
      <c r="D16" s="85"/>
      <c r="E16" s="85"/>
      <c r="F16" s="85">
        <v>700</v>
      </c>
      <c r="G16" s="85"/>
      <c r="H16" s="88">
        <v>700</v>
      </c>
      <c r="I16" s="85" t="s">
        <v>1435</v>
      </c>
      <c r="J16" s="85">
        <v>20</v>
      </c>
      <c r="K16" s="85"/>
      <c r="L16" s="85"/>
      <c r="M16" s="85"/>
      <c r="N16" s="88">
        <v>700</v>
      </c>
      <c r="O16" s="88"/>
      <c r="P16" s="88">
        <v>700</v>
      </c>
    </row>
    <row r="17" spans="1:16">
      <c r="A17" s="90" t="s">
        <v>1436</v>
      </c>
      <c r="B17" s="85">
        <v>10</v>
      </c>
      <c r="C17" s="88"/>
      <c r="D17" s="88"/>
      <c r="E17" s="88"/>
      <c r="F17" s="88"/>
      <c r="G17" s="88"/>
      <c r="H17" s="88"/>
      <c r="I17" s="88" t="s">
        <v>1437</v>
      </c>
      <c r="J17" s="85">
        <v>21</v>
      </c>
      <c r="K17" s="88"/>
      <c r="L17" s="88"/>
      <c r="M17" s="88"/>
      <c r="N17" s="85"/>
      <c r="O17" s="85"/>
      <c r="P17" s="85"/>
    </row>
    <row r="18" spans="1:16">
      <c r="A18" s="85" t="s">
        <v>1438</v>
      </c>
      <c r="B18" s="85">
        <v>11</v>
      </c>
      <c r="C18" s="85"/>
      <c r="D18" s="85"/>
      <c r="E18" s="85"/>
      <c r="F18" s="85">
        <v>700</v>
      </c>
      <c r="G18" s="85"/>
      <c r="H18" s="88">
        <v>700</v>
      </c>
      <c r="I18" s="85" t="s">
        <v>1439</v>
      </c>
      <c r="J18" s="85">
        <v>22</v>
      </c>
      <c r="K18" s="85"/>
      <c r="L18" s="85"/>
      <c r="M18" s="85"/>
      <c r="N18" s="85">
        <v>700</v>
      </c>
      <c r="O18" s="85"/>
      <c r="P18" s="88">
        <v>700</v>
      </c>
    </row>
    <row r="19" spans="1:16">
      <c r="A19" s="92" t="s">
        <v>1440</v>
      </c>
      <c r="B19" s="93"/>
      <c r="C19" s="92"/>
      <c r="D19" s="92"/>
      <c r="E19" s="92"/>
      <c r="F19" s="80"/>
      <c r="G19" s="80"/>
      <c r="H19" s="80"/>
      <c r="I19" s="80"/>
      <c r="J19" s="93"/>
      <c r="K19" s="80"/>
      <c r="L19" s="80"/>
      <c r="M19" s="80"/>
      <c r="N19" s="80"/>
      <c r="O19" s="80"/>
      <c r="P19" s="80"/>
    </row>
  </sheetData>
  <mergeCells count="11">
    <mergeCell ref="N5:P5"/>
    <mergeCell ref="A1:P1"/>
    <mergeCell ref="A4:H4"/>
    <mergeCell ref="I4:P4"/>
    <mergeCell ref="A5:A6"/>
    <mergeCell ref="B5:B6"/>
    <mergeCell ref="C5:E5"/>
    <mergeCell ref="F5:H5"/>
    <mergeCell ref="I5:I6"/>
    <mergeCell ref="J5:J6"/>
    <mergeCell ref="K5:M5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sqref="A1:J1"/>
    </sheetView>
  </sheetViews>
  <sheetFormatPr defaultRowHeight="13.5"/>
  <cols>
    <col min="1" max="2" width="9" style="84"/>
    <col min="3" max="3" width="9" style="94"/>
    <col min="4" max="16384" width="9" style="84"/>
  </cols>
  <sheetData>
    <row r="1" spans="1:10" ht="20.25">
      <c r="A1" s="250" t="s">
        <v>1605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4.25">
      <c r="J2" s="95" t="s">
        <v>1441</v>
      </c>
    </row>
    <row r="3" spans="1:10">
      <c r="A3" s="96" t="s">
        <v>1409</v>
      </c>
      <c r="J3" s="95" t="s">
        <v>1410</v>
      </c>
    </row>
    <row r="4" spans="1:10" s="96" customFormat="1" ht="12">
      <c r="A4" s="254" t="s">
        <v>1442</v>
      </c>
      <c r="B4" s="254" t="s">
        <v>1443</v>
      </c>
      <c r="C4" s="256" t="s">
        <v>1414</v>
      </c>
      <c r="D4" s="256" t="s">
        <v>1415</v>
      </c>
      <c r="E4" s="256"/>
      <c r="F4" s="256"/>
      <c r="G4" s="256" t="s">
        <v>1444</v>
      </c>
      <c r="H4" s="256"/>
      <c r="I4" s="256"/>
      <c r="J4" s="257" t="s">
        <v>1445</v>
      </c>
    </row>
    <row r="5" spans="1:10" s="96" customFormat="1" ht="12">
      <c r="A5" s="255"/>
      <c r="B5" s="255"/>
      <c r="C5" s="256"/>
      <c r="D5" s="85" t="s">
        <v>1446</v>
      </c>
      <c r="E5" s="85" t="s">
        <v>1417</v>
      </c>
      <c r="F5" s="85" t="s">
        <v>1418</v>
      </c>
      <c r="G5" s="85" t="s">
        <v>1446</v>
      </c>
      <c r="H5" s="85" t="s">
        <v>1417</v>
      </c>
      <c r="I5" s="85" t="s">
        <v>1418</v>
      </c>
      <c r="J5" s="258"/>
    </row>
    <row r="6" spans="1:10" s="96" customFormat="1" ht="12">
      <c r="A6" s="97"/>
      <c r="B6" s="87" t="s">
        <v>1419</v>
      </c>
      <c r="C6" s="85"/>
      <c r="D6" s="85">
        <v>1</v>
      </c>
      <c r="E6" s="85">
        <v>2</v>
      </c>
      <c r="F6" s="85">
        <v>3</v>
      </c>
      <c r="G6" s="85">
        <v>4</v>
      </c>
      <c r="H6" s="85">
        <v>5</v>
      </c>
      <c r="I6" s="85">
        <v>6</v>
      </c>
      <c r="J6" s="85">
        <v>7</v>
      </c>
    </row>
    <row r="7" spans="1:10" s="96" customFormat="1" ht="12">
      <c r="A7" s="90">
        <v>1030601</v>
      </c>
      <c r="B7" s="88" t="s">
        <v>1420</v>
      </c>
      <c r="C7" s="85">
        <v>1</v>
      </c>
      <c r="D7" s="88"/>
      <c r="E7" s="88"/>
      <c r="F7" s="88"/>
      <c r="G7" s="88"/>
      <c r="H7" s="88"/>
      <c r="I7" s="88"/>
      <c r="J7" s="88"/>
    </row>
    <row r="8" spans="1:10" s="96" customFormat="1" ht="12">
      <c r="A8" s="90">
        <v>103060103</v>
      </c>
      <c r="B8" s="88" t="s">
        <v>1447</v>
      </c>
      <c r="C8" s="85">
        <v>2</v>
      </c>
      <c r="D8" s="88"/>
      <c r="E8" s="88"/>
      <c r="F8" s="88"/>
      <c r="G8" s="88"/>
      <c r="H8" s="88"/>
      <c r="I8" s="88"/>
      <c r="J8" s="88"/>
    </row>
    <row r="9" spans="1:10" s="96" customFormat="1" ht="12">
      <c r="A9" s="90">
        <v>103060104</v>
      </c>
      <c r="B9" s="88" t="s">
        <v>1448</v>
      </c>
      <c r="C9" s="85">
        <v>3</v>
      </c>
      <c r="D9" s="88"/>
      <c r="E9" s="88"/>
      <c r="F9" s="88"/>
      <c r="G9" s="88"/>
      <c r="H9" s="88"/>
      <c r="I9" s="88"/>
      <c r="J9" s="88"/>
    </row>
    <row r="10" spans="1:10" s="96" customFormat="1">
      <c r="A10" s="90"/>
      <c r="B10" s="98" t="s">
        <v>1449</v>
      </c>
      <c r="C10" s="85">
        <v>4</v>
      </c>
      <c r="D10" s="88"/>
      <c r="E10" s="88"/>
      <c r="F10" s="88"/>
      <c r="G10" s="88"/>
      <c r="H10" s="88"/>
      <c r="I10" s="88"/>
      <c r="J10" s="88"/>
    </row>
    <row r="11" spans="1:10" s="96" customFormat="1">
      <c r="A11" s="90">
        <v>103060198</v>
      </c>
      <c r="B11" s="88" t="s">
        <v>1450</v>
      </c>
      <c r="C11" s="85">
        <v>5</v>
      </c>
      <c r="D11" s="88"/>
      <c r="E11" s="88"/>
      <c r="F11" s="88"/>
      <c r="G11" s="98">
        <v>700</v>
      </c>
      <c r="H11" s="98"/>
      <c r="I11" s="88">
        <v>700</v>
      </c>
      <c r="J11" s="88"/>
    </row>
    <row r="12" spans="1:10" s="96" customFormat="1" ht="12">
      <c r="A12" s="90">
        <v>1030602</v>
      </c>
      <c r="B12" s="88" t="s">
        <v>1422</v>
      </c>
      <c r="C12" s="85">
        <v>6</v>
      </c>
      <c r="D12" s="88"/>
      <c r="E12" s="88"/>
      <c r="F12" s="88"/>
      <c r="G12" s="88"/>
      <c r="H12" s="88"/>
      <c r="I12" s="88"/>
      <c r="J12" s="88"/>
    </row>
    <row r="13" spans="1:10" s="96" customFormat="1" ht="12.75">
      <c r="A13" s="90">
        <v>103060202</v>
      </c>
      <c r="B13" s="99" t="s">
        <v>1451</v>
      </c>
      <c r="C13" s="85">
        <v>7</v>
      </c>
      <c r="D13" s="88"/>
      <c r="E13" s="88"/>
      <c r="F13" s="88"/>
      <c r="G13" s="88"/>
      <c r="H13" s="88"/>
      <c r="I13" s="88"/>
      <c r="J13" s="88"/>
    </row>
    <row r="14" spans="1:10" s="96" customFormat="1" ht="12.75">
      <c r="A14" s="90">
        <v>103060203</v>
      </c>
      <c r="B14" s="99" t="s">
        <v>1452</v>
      </c>
      <c r="C14" s="85">
        <v>8</v>
      </c>
      <c r="D14" s="88"/>
      <c r="E14" s="88"/>
      <c r="F14" s="88"/>
      <c r="G14" s="99"/>
      <c r="H14" s="99"/>
      <c r="I14" s="88"/>
      <c r="J14" s="88"/>
    </row>
    <row r="15" spans="1:10" s="96" customFormat="1" ht="12.75">
      <c r="A15" s="90">
        <v>103060298</v>
      </c>
      <c r="B15" s="99" t="s">
        <v>1453</v>
      </c>
      <c r="C15" s="85">
        <v>9</v>
      </c>
      <c r="D15" s="88"/>
      <c r="E15" s="88"/>
      <c r="F15" s="88"/>
      <c r="G15" s="99"/>
      <c r="H15" s="99"/>
      <c r="I15" s="88"/>
      <c r="J15" s="88"/>
    </row>
    <row r="16" spans="1:10" s="96" customFormat="1" ht="12.75">
      <c r="A16" s="90">
        <v>1030603</v>
      </c>
      <c r="B16" s="88" t="s">
        <v>1424</v>
      </c>
      <c r="C16" s="85">
        <v>10</v>
      </c>
      <c r="D16" s="88"/>
      <c r="E16" s="88"/>
      <c r="F16" s="88"/>
      <c r="G16" s="99"/>
      <c r="H16" s="99"/>
      <c r="I16" s="88"/>
      <c r="J16" s="88"/>
    </row>
    <row r="17" spans="1:10" s="96" customFormat="1" ht="12.75">
      <c r="A17" s="90">
        <v>103060304</v>
      </c>
      <c r="B17" s="99" t="s">
        <v>1454</v>
      </c>
      <c r="C17" s="85">
        <v>11</v>
      </c>
      <c r="D17" s="88"/>
      <c r="E17" s="88"/>
      <c r="F17" s="88"/>
      <c r="G17" s="88"/>
      <c r="H17" s="88"/>
      <c r="I17" s="88"/>
      <c r="J17" s="88"/>
    </row>
    <row r="18" spans="1:10" s="96" customFormat="1" ht="12.75">
      <c r="A18" s="90">
        <v>103060305</v>
      </c>
      <c r="B18" s="99" t="s">
        <v>1455</v>
      </c>
      <c r="C18" s="85">
        <v>12</v>
      </c>
      <c r="D18" s="88"/>
      <c r="E18" s="88"/>
      <c r="F18" s="88"/>
      <c r="G18" s="88"/>
      <c r="H18" s="88"/>
      <c r="I18" s="88"/>
      <c r="J18" s="88"/>
    </row>
    <row r="19" spans="1:10" s="96" customFormat="1" ht="12.75">
      <c r="A19" s="90">
        <v>103060398</v>
      </c>
      <c r="B19" s="99" t="s">
        <v>1456</v>
      </c>
      <c r="C19" s="85">
        <v>13</v>
      </c>
      <c r="D19" s="88"/>
      <c r="E19" s="88"/>
      <c r="F19" s="99"/>
      <c r="G19" s="99"/>
      <c r="H19" s="99"/>
      <c r="I19" s="88"/>
      <c r="J19" s="88"/>
    </row>
    <row r="20" spans="1:10" s="96" customFormat="1" ht="12.75">
      <c r="A20" s="90">
        <v>1030604</v>
      </c>
      <c r="B20" s="88" t="s">
        <v>1426</v>
      </c>
      <c r="C20" s="85">
        <v>14</v>
      </c>
      <c r="D20" s="88"/>
      <c r="E20" s="88"/>
      <c r="F20" s="99"/>
      <c r="G20" s="99"/>
      <c r="H20" s="99"/>
      <c r="I20" s="88"/>
      <c r="J20" s="88"/>
    </row>
    <row r="21" spans="1:10" s="96" customFormat="1" ht="12.75">
      <c r="A21" s="90">
        <v>103060401</v>
      </c>
      <c r="B21" s="99" t="s">
        <v>1457</v>
      </c>
      <c r="C21" s="85">
        <v>15</v>
      </c>
      <c r="D21" s="88"/>
      <c r="E21" s="88"/>
      <c r="F21" s="88"/>
      <c r="G21" s="88"/>
      <c r="H21" s="88"/>
      <c r="I21" s="88"/>
      <c r="J21" s="88"/>
    </row>
    <row r="22" spans="1:10" s="96" customFormat="1" ht="12.75">
      <c r="A22" s="90">
        <v>103060402</v>
      </c>
      <c r="B22" s="99" t="s">
        <v>1458</v>
      </c>
      <c r="C22" s="85">
        <v>16</v>
      </c>
      <c r="D22" s="88"/>
      <c r="E22" s="88"/>
      <c r="F22" s="99"/>
      <c r="G22" s="99"/>
      <c r="H22" s="99"/>
      <c r="I22" s="88"/>
      <c r="J22" s="88"/>
    </row>
    <row r="23" spans="1:10" s="96" customFormat="1" ht="12.75">
      <c r="A23" s="90">
        <v>103060498</v>
      </c>
      <c r="B23" s="99" t="s">
        <v>1459</v>
      </c>
      <c r="C23" s="85">
        <v>17</v>
      </c>
      <c r="D23" s="88"/>
      <c r="E23" s="88"/>
      <c r="F23" s="99"/>
      <c r="G23" s="99"/>
      <c r="H23" s="99"/>
      <c r="I23" s="88"/>
      <c r="J23" s="88"/>
    </row>
    <row r="24" spans="1:10" s="96" customFormat="1" ht="12.75">
      <c r="A24" s="90">
        <v>11005</v>
      </c>
      <c r="B24" s="88" t="s">
        <v>1428</v>
      </c>
      <c r="C24" s="85">
        <v>18</v>
      </c>
      <c r="D24" s="88"/>
      <c r="E24" s="85"/>
      <c r="F24" s="99"/>
      <c r="G24" s="99"/>
      <c r="H24" s="85"/>
      <c r="I24" s="88"/>
      <c r="J24" s="88"/>
    </row>
    <row r="25" spans="1:10" s="96" customFormat="1" ht="12.75">
      <c r="A25" s="90">
        <v>1100501</v>
      </c>
      <c r="B25" s="88" t="s">
        <v>1460</v>
      </c>
      <c r="C25" s="85">
        <v>19</v>
      </c>
      <c r="D25" s="88"/>
      <c r="E25" s="85"/>
      <c r="F25" s="99"/>
      <c r="G25" s="99"/>
      <c r="H25" s="85"/>
      <c r="I25" s="88"/>
      <c r="J25" s="88"/>
    </row>
    <row r="26" spans="1:10" s="96" customFormat="1" ht="12.75">
      <c r="A26" s="90">
        <v>1030698</v>
      </c>
      <c r="B26" s="88" t="s">
        <v>1430</v>
      </c>
      <c r="C26" s="85">
        <v>20</v>
      </c>
      <c r="D26" s="88"/>
      <c r="E26" s="88"/>
      <c r="F26" s="99"/>
      <c r="G26" s="99"/>
      <c r="H26" s="99"/>
      <c r="I26" s="88"/>
      <c r="J26" s="88"/>
    </row>
    <row r="27" spans="1:10" s="96" customFormat="1" ht="12.75">
      <c r="A27" s="90"/>
      <c r="B27" s="100" t="s">
        <v>1461</v>
      </c>
      <c r="C27" s="85">
        <v>21</v>
      </c>
      <c r="D27" s="101"/>
      <c r="E27" s="101"/>
      <c r="F27" s="101"/>
      <c r="G27" s="102">
        <v>700</v>
      </c>
      <c r="H27" s="102"/>
      <c r="I27" s="101">
        <v>700</v>
      </c>
      <c r="J27" s="88"/>
    </row>
    <row r="28" spans="1:10">
      <c r="A28" s="103" t="s">
        <v>1462</v>
      </c>
    </row>
  </sheetData>
  <mergeCells count="7">
    <mergeCell ref="A1:J1"/>
    <mergeCell ref="A4:A5"/>
    <mergeCell ref="B4:B5"/>
    <mergeCell ref="C4:C5"/>
    <mergeCell ref="D4:F4"/>
    <mergeCell ref="G4:I4"/>
    <mergeCell ref="J4:J5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V1"/>
    </sheetView>
  </sheetViews>
  <sheetFormatPr defaultRowHeight="13.5"/>
  <cols>
    <col min="1" max="2" width="9" style="84"/>
    <col min="3" max="3" width="9" style="104"/>
    <col min="4" max="16384" width="9" style="84"/>
  </cols>
  <sheetData>
    <row r="1" spans="1:22" ht="20.25">
      <c r="A1" s="261" t="s">
        <v>1606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spans="1:22" ht="14.25">
      <c r="V2" s="95" t="s">
        <v>1463</v>
      </c>
    </row>
    <row r="3" spans="1:22">
      <c r="A3" s="262" t="s">
        <v>1409</v>
      </c>
      <c r="B3" s="262"/>
      <c r="C3" s="83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105" t="s">
        <v>1410</v>
      </c>
    </row>
    <row r="4" spans="1:22" s="106" customFormat="1">
      <c r="A4" s="263" t="s">
        <v>1442</v>
      </c>
      <c r="B4" s="266" t="s">
        <v>1443</v>
      </c>
      <c r="C4" s="266" t="s">
        <v>1414</v>
      </c>
      <c r="D4" s="259" t="s">
        <v>1415</v>
      </c>
      <c r="E4" s="259"/>
      <c r="F4" s="259"/>
      <c r="G4" s="259"/>
      <c r="H4" s="259"/>
      <c r="I4" s="259"/>
      <c r="J4" s="259"/>
      <c r="K4" s="259"/>
      <c r="L4" s="259"/>
      <c r="M4" s="259" t="s">
        <v>1444</v>
      </c>
      <c r="N4" s="259"/>
      <c r="O4" s="259"/>
      <c r="P4" s="259"/>
      <c r="Q4" s="259"/>
      <c r="R4" s="259"/>
      <c r="S4" s="259"/>
      <c r="T4" s="259"/>
      <c r="U4" s="259"/>
      <c r="V4" s="263" t="s">
        <v>1445</v>
      </c>
    </row>
    <row r="5" spans="1:22" s="106" customFormat="1">
      <c r="A5" s="264"/>
      <c r="B5" s="267"/>
      <c r="C5" s="267"/>
      <c r="D5" s="266" t="s">
        <v>89</v>
      </c>
      <c r="E5" s="259" t="s">
        <v>1446</v>
      </c>
      <c r="F5" s="259"/>
      <c r="G5" s="260" t="s">
        <v>1464</v>
      </c>
      <c r="H5" s="260"/>
      <c r="I5" s="260" t="s">
        <v>1465</v>
      </c>
      <c r="J5" s="260"/>
      <c r="K5" s="259" t="s">
        <v>1210</v>
      </c>
      <c r="L5" s="259"/>
      <c r="M5" s="266" t="s">
        <v>89</v>
      </c>
      <c r="N5" s="259" t="s">
        <v>1446</v>
      </c>
      <c r="O5" s="259"/>
      <c r="P5" s="260" t="s">
        <v>1464</v>
      </c>
      <c r="Q5" s="260"/>
      <c r="R5" s="260" t="s">
        <v>1465</v>
      </c>
      <c r="S5" s="260"/>
      <c r="T5" s="259" t="s">
        <v>1210</v>
      </c>
      <c r="U5" s="259"/>
      <c r="V5" s="264"/>
    </row>
    <row r="6" spans="1:22" s="106" customFormat="1" ht="27">
      <c r="A6" s="265"/>
      <c r="B6" s="268"/>
      <c r="C6" s="268"/>
      <c r="D6" s="268"/>
      <c r="E6" s="107" t="s">
        <v>1417</v>
      </c>
      <c r="F6" s="107" t="s">
        <v>1418</v>
      </c>
      <c r="G6" s="107" t="s">
        <v>1417</v>
      </c>
      <c r="H6" s="107" t="s">
        <v>1418</v>
      </c>
      <c r="I6" s="107" t="s">
        <v>1417</v>
      </c>
      <c r="J6" s="107" t="s">
        <v>1418</v>
      </c>
      <c r="K6" s="107" t="s">
        <v>1417</v>
      </c>
      <c r="L6" s="107" t="s">
        <v>1418</v>
      </c>
      <c r="M6" s="268"/>
      <c r="N6" s="107" t="s">
        <v>1417</v>
      </c>
      <c r="O6" s="107" t="s">
        <v>1418</v>
      </c>
      <c r="P6" s="107" t="s">
        <v>1417</v>
      </c>
      <c r="Q6" s="107" t="s">
        <v>1418</v>
      </c>
      <c r="R6" s="107" t="s">
        <v>1417</v>
      </c>
      <c r="S6" s="107" t="s">
        <v>1418</v>
      </c>
      <c r="T6" s="107" t="s">
        <v>1417</v>
      </c>
      <c r="U6" s="107" t="s">
        <v>1418</v>
      </c>
      <c r="V6" s="265"/>
    </row>
    <row r="7" spans="1:22" s="106" customFormat="1">
      <c r="A7" s="108"/>
      <c r="B7" s="109" t="s">
        <v>1419</v>
      </c>
      <c r="C7" s="109"/>
      <c r="D7" s="109">
        <v>1</v>
      </c>
      <c r="E7" s="107">
        <v>2</v>
      </c>
      <c r="F7" s="109">
        <v>3</v>
      </c>
      <c r="G7" s="107">
        <v>4</v>
      </c>
      <c r="H7" s="109">
        <v>5</v>
      </c>
      <c r="I7" s="107">
        <v>6</v>
      </c>
      <c r="J7" s="109">
        <v>7</v>
      </c>
      <c r="K7" s="107">
        <v>8</v>
      </c>
      <c r="L7" s="109">
        <v>9</v>
      </c>
      <c r="M7" s="107">
        <v>10</v>
      </c>
      <c r="N7" s="109">
        <v>11</v>
      </c>
      <c r="O7" s="107">
        <v>12</v>
      </c>
      <c r="P7" s="109">
        <v>13</v>
      </c>
      <c r="Q7" s="107">
        <v>14</v>
      </c>
      <c r="R7" s="109">
        <v>15</v>
      </c>
      <c r="S7" s="107">
        <v>16</v>
      </c>
      <c r="T7" s="109">
        <v>17</v>
      </c>
      <c r="U7" s="107">
        <v>18</v>
      </c>
      <c r="V7" s="109">
        <v>19</v>
      </c>
    </row>
    <row r="8" spans="1:22" s="106" customFormat="1" ht="15">
      <c r="A8" s="72">
        <v>223</v>
      </c>
      <c r="B8" s="64" t="s">
        <v>1466</v>
      </c>
      <c r="C8" s="63">
        <v>1</v>
      </c>
      <c r="D8" s="64"/>
      <c r="E8" s="64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64"/>
    </row>
    <row r="9" spans="1:22" s="106" customFormat="1" ht="15">
      <c r="A9" s="72">
        <v>22301</v>
      </c>
      <c r="B9" s="64" t="s">
        <v>1467</v>
      </c>
      <c r="C9" s="63">
        <v>2</v>
      </c>
      <c r="D9" s="64"/>
      <c r="E9" s="64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64"/>
    </row>
    <row r="10" spans="1:22" s="106" customFormat="1" ht="15">
      <c r="A10" s="72">
        <v>2230101</v>
      </c>
      <c r="B10" s="64" t="s">
        <v>1468</v>
      </c>
      <c r="C10" s="63">
        <v>3</v>
      </c>
      <c r="D10" s="64"/>
      <c r="E10" s="64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64"/>
    </row>
    <row r="11" spans="1:22" s="106" customFormat="1" ht="15">
      <c r="A11" s="72">
        <v>2230102</v>
      </c>
      <c r="B11" s="64" t="s">
        <v>1469</v>
      </c>
      <c r="C11" s="63">
        <v>4</v>
      </c>
      <c r="D11" s="64"/>
      <c r="E11" s="64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64"/>
    </row>
    <row r="12" spans="1:22" s="106" customFormat="1" ht="15">
      <c r="A12" s="72">
        <v>2230103</v>
      </c>
      <c r="B12" s="64" t="s">
        <v>1470</v>
      </c>
      <c r="C12" s="63">
        <v>5</v>
      </c>
      <c r="D12" s="64"/>
      <c r="E12" s="64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64"/>
    </row>
    <row r="13" spans="1:22" s="106" customFormat="1" ht="15">
      <c r="A13" s="72"/>
      <c r="B13" s="63" t="s">
        <v>1449</v>
      </c>
      <c r="C13" s="63">
        <v>6</v>
      </c>
      <c r="D13" s="64"/>
      <c r="E13" s="64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64"/>
    </row>
    <row r="14" spans="1:22" s="106" customFormat="1" ht="15">
      <c r="A14" s="72">
        <v>2230199</v>
      </c>
      <c r="B14" s="64" t="s">
        <v>1471</v>
      </c>
      <c r="C14" s="63">
        <v>7</v>
      </c>
      <c r="D14" s="64"/>
      <c r="E14" s="64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64"/>
    </row>
    <row r="15" spans="1:22" s="106" customFormat="1" ht="15">
      <c r="A15" s="72">
        <v>22302</v>
      </c>
      <c r="B15" s="64" t="s">
        <v>1472</v>
      </c>
      <c r="C15" s="63">
        <v>8</v>
      </c>
      <c r="D15" s="64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64"/>
      <c r="V15" s="111"/>
    </row>
    <row r="16" spans="1:22" s="106" customFormat="1">
      <c r="A16" s="72">
        <v>2230201</v>
      </c>
      <c r="B16" s="72" t="s">
        <v>1473</v>
      </c>
      <c r="C16" s="63">
        <v>9</v>
      </c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11"/>
    </row>
    <row r="17" spans="1:22" s="106" customFormat="1">
      <c r="A17" s="72">
        <v>2230202</v>
      </c>
      <c r="B17" s="64" t="s">
        <v>1474</v>
      </c>
      <c r="C17" s="63">
        <v>10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111"/>
    </row>
    <row r="18" spans="1:22" s="106" customFormat="1">
      <c r="A18" s="72">
        <v>2230203</v>
      </c>
      <c r="B18" s="72" t="s">
        <v>1475</v>
      </c>
      <c r="C18" s="63">
        <v>11</v>
      </c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111"/>
    </row>
    <row r="19" spans="1:22" s="106" customFormat="1">
      <c r="A19" s="72"/>
      <c r="B19" s="63" t="s">
        <v>1449</v>
      </c>
      <c r="C19" s="63">
        <v>12</v>
      </c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11"/>
    </row>
    <row r="20" spans="1:22" s="106" customFormat="1">
      <c r="A20" s="72">
        <v>2230299</v>
      </c>
      <c r="B20" s="64" t="s">
        <v>1476</v>
      </c>
      <c r="C20" s="63">
        <v>13</v>
      </c>
      <c r="D20" s="64"/>
      <c r="E20" s="64"/>
      <c r="F20" s="64"/>
      <c r="G20" s="64"/>
      <c r="H20" s="64"/>
      <c r="I20" s="64"/>
      <c r="J20" s="64"/>
      <c r="K20" s="64"/>
      <c r="L20" s="64"/>
      <c r="M20" s="64">
        <v>700</v>
      </c>
      <c r="N20" s="64"/>
      <c r="O20" s="64">
        <v>700</v>
      </c>
      <c r="P20" s="64"/>
      <c r="Q20" s="64">
        <v>700</v>
      </c>
      <c r="R20" s="64"/>
      <c r="S20" s="64"/>
      <c r="T20" s="64"/>
      <c r="U20" s="64"/>
      <c r="V20" s="111"/>
    </row>
    <row r="21" spans="1:22" s="106" customFormat="1">
      <c r="A21" s="72">
        <v>22303</v>
      </c>
      <c r="B21" s="72" t="s">
        <v>1477</v>
      </c>
      <c r="C21" s="63">
        <v>14</v>
      </c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111"/>
    </row>
    <row r="22" spans="1:22" s="106" customFormat="1">
      <c r="A22" s="72">
        <v>2230301</v>
      </c>
      <c r="B22" s="72" t="s">
        <v>1478</v>
      </c>
      <c r="C22" s="63">
        <v>15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111"/>
    </row>
    <row r="23" spans="1:22" s="106" customFormat="1">
      <c r="A23" s="72">
        <v>22304</v>
      </c>
      <c r="B23" s="72" t="s">
        <v>1479</v>
      </c>
      <c r="C23" s="63">
        <v>16</v>
      </c>
      <c r="D23" s="63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111"/>
    </row>
    <row r="24" spans="1:22" s="106" customFormat="1">
      <c r="A24" s="72">
        <v>2230401</v>
      </c>
      <c r="B24" s="72" t="s">
        <v>1480</v>
      </c>
      <c r="C24" s="63">
        <v>17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111"/>
    </row>
    <row r="25" spans="1:22" s="106" customFormat="1">
      <c r="A25" s="72">
        <v>2230402</v>
      </c>
      <c r="B25" s="72" t="s">
        <v>1481</v>
      </c>
      <c r="C25" s="63">
        <v>18</v>
      </c>
      <c r="D25" s="6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11"/>
    </row>
    <row r="26" spans="1:22" s="106" customFormat="1">
      <c r="A26" s="72">
        <v>2230499</v>
      </c>
      <c r="B26" s="72" t="s">
        <v>1482</v>
      </c>
      <c r="C26" s="63">
        <v>19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111"/>
    </row>
    <row r="27" spans="1:22" s="106" customFormat="1">
      <c r="A27" s="72">
        <v>22399</v>
      </c>
      <c r="B27" s="72" t="s">
        <v>1483</v>
      </c>
      <c r="C27" s="63">
        <v>20</v>
      </c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111"/>
    </row>
    <row r="28" spans="1:22" s="106" customFormat="1">
      <c r="A28" s="72">
        <v>2239901</v>
      </c>
      <c r="B28" s="72" t="s">
        <v>1484</v>
      </c>
      <c r="C28" s="63">
        <v>21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111"/>
    </row>
    <row r="29" spans="1:22" s="106" customFormat="1">
      <c r="A29" s="72">
        <v>230</v>
      </c>
      <c r="B29" s="72" t="s">
        <v>1485</v>
      </c>
      <c r="C29" s="63">
        <v>22</v>
      </c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111"/>
    </row>
    <row r="30" spans="1:22" s="106" customFormat="1">
      <c r="A30" s="72">
        <v>23005</v>
      </c>
      <c r="B30" s="64" t="s">
        <v>1486</v>
      </c>
      <c r="C30" s="63">
        <v>23</v>
      </c>
      <c r="D30" s="63"/>
      <c r="E30" s="64"/>
      <c r="F30" s="85" t="s">
        <v>1432</v>
      </c>
      <c r="G30" s="64"/>
      <c r="H30" s="85" t="s">
        <v>1432</v>
      </c>
      <c r="I30" s="64"/>
      <c r="J30" s="85" t="s">
        <v>1432</v>
      </c>
      <c r="K30" s="64"/>
      <c r="L30" s="85" t="s">
        <v>1432</v>
      </c>
      <c r="M30" s="64"/>
      <c r="N30" s="64"/>
      <c r="O30" s="85" t="s">
        <v>1432</v>
      </c>
      <c r="P30" s="64"/>
      <c r="Q30" s="85" t="s">
        <v>1432</v>
      </c>
      <c r="R30" s="64"/>
      <c r="S30" s="85" t="s">
        <v>1432</v>
      </c>
      <c r="T30" s="64"/>
      <c r="U30" s="85" t="s">
        <v>1432</v>
      </c>
      <c r="V30" s="111"/>
    </row>
    <row r="31" spans="1:22" s="106" customFormat="1">
      <c r="A31" s="72">
        <v>2300501</v>
      </c>
      <c r="B31" s="64" t="s">
        <v>1487</v>
      </c>
      <c r="C31" s="63">
        <v>24</v>
      </c>
      <c r="D31" s="63"/>
      <c r="E31" s="64"/>
      <c r="F31" s="85" t="s">
        <v>1432</v>
      </c>
      <c r="G31" s="64"/>
      <c r="H31" s="85" t="s">
        <v>1432</v>
      </c>
      <c r="I31" s="64"/>
      <c r="J31" s="85" t="s">
        <v>1432</v>
      </c>
      <c r="K31" s="64"/>
      <c r="L31" s="85" t="s">
        <v>1432</v>
      </c>
      <c r="M31" s="64"/>
      <c r="N31" s="64"/>
      <c r="O31" s="85" t="s">
        <v>1432</v>
      </c>
      <c r="P31" s="64"/>
      <c r="Q31" s="85" t="s">
        <v>1432</v>
      </c>
      <c r="R31" s="64"/>
      <c r="S31" s="85" t="s">
        <v>1432</v>
      </c>
      <c r="T31" s="64"/>
      <c r="U31" s="85" t="s">
        <v>1432</v>
      </c>
      <c r="V31" s="111"/>
    </row>
    <row r="32" spans="1:22" s="106" customFormat="1">
      <c r="A32" s="72">
        <v>23008</v>
      </c>
      <c r="B32" s="72" t="s">
        <v>1488</v>
      </c>
      <c r="C32" s="63">
        <v>25</v>
      </c>
      <c r="D32" s="63"/>
      <c r="E32" s="63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s="106" customFormat="1">
      <c r="A33" s="72">
        <v>2300803</v>
      </c>
      <c r="B33" s="72" t="s">
        <v>1489</v>
      </c>
      <c r="C33" s="63">
        <v>26</v>
      </c>
      <c r="D33" s="63"/>
      <c r="E33" s="63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s="106" customFormat="1">
      <c r="A34" s="72"/>
      <c r="B34" s="112" t="s">
        <v>1435</v>
      </c>
      <c r="C34" s="63">
        <v>27</v>
      </c>
      <c r="D34" s="112"/>
      <c r="E34" s="112"/>
      <c r="F34" s="64"/>
      <c r="G34" s="64"/>
      <c r="H34" s="64"/>
      <c r="I34" s="64"/>
      <c r="J34" s="64"/>
      <c r="K34" s="64"/>
      <c r="L34" s="64"/>
      <c r="M34" s="64">
        <v>700</v>
      </c>
      <c r="N34" s="64"/>
      <c r="O34" s="64">
        <v>700</v>
      </c>
      <c r="P34" s="64"/>
      <c r="Q34" s="64">
        <v>700</v>
      </c>
      <c r="R34" s="64"/>
      <c r="S34" s="64"/>
      <c r="T34" s="64"/>
      <c r="U34" s="64"/>
      <c r="V34" s="64"/>
    </row>
    <row r="35" spans="1:22" s="106" customFormat="1">
      <c r="A35" s="113" t="s">
        <v>1490</v>
      </c>
      <c r="C35" s="104"/>
    </row>
  </sheetData>
  <mergeCells count="18">
    <mergeCell ref="K5:L5"/>
    <mergeCell ref="M5:M6"/>
    <mergeCell ref="N5:O5"/>
    <mergeCell ref="P5:Q5"/>
    <mergeCell ref="A1:V1"/>
    <mergeCell ref="A3:B3"/>
    <mergeCell ref="A4:A6"/>
    <mergeCell ref="B4:B6"/>
    <mergeCell ref="C4:C6"/>
    <mergeCell ref="D4:L4"/>
    <mergeCell ref="M4:U4"/>
    <mergeCell ref="V4:V6"/>
    <mergeCell ref="D5:D6"/>
    <mergeCell ref="E5:F5"/>
    <mergeCell ref="R5:S5"/>
    <mergeCell ref="T5:U5"/>
    <mergeCell ref="G5:H5"/>
    <mergeCell ref="I5:J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A2" sqref="A2:J2"/>
    </sheetView>
  </sheetViews>
  <sheetFormatPr defaultRowHeight="13.5"/>
  <cols>
    <col min="1" max="1" width="36.75" style="84" customWidth="1"/>
    <col min="2" max="2" width="17.75" style="84" customWidth="1"/>
    <col min="3" max="3" width="9" style="84"/>
    <col min="4" max="10" width="17" style="84" customWidth="1"/>
    <col min="11" max="16384" width="9" style="84"/>
  </cols>
  <sheetData>
    <row r="1" spans="1:10" ht="31.5">
      <c r="A1" s="143"/>
      <c r="B1" s="144"/>
      <c r="C1" s="144"/>
      <c r="D1" s="144"/>
      <c r="E1" s="144"/>
      <c r="F1" s="144"/>
      <c r="G1" s="144"/>
      <c r="H1" s="144"/>
      <c r="I1" s="144"/>
      <c r="J1" s="144"/>
    </row>
    <row r="2" spans="1:10" ht="36.75">
      <c r="A2" s="269" t="s">
        <v>1491</v>
      </c>
      <c r="B2" s="269"/>
      <c r="C2" s="269"/>
      <c r="D2" s="270"/>
      <c r="E2" s="269"/>
      <c r="F2" s="269"/>
      <c r="G2" s="269"/>
      <c r="H2" s="269"/>
      <c r="I2" s="269"/>
      <c r="J2" s="269"/>
    </row>
    <row r="3" spans="1:10" ht="15.75">
      <c r="A3" s="146"/>
      <c r="B3" s="146"/>
      <c r="C3" s="146"/>
      <c r="D3" s="144"/>
      <c r="E3" s="146"/>
      <c r="F3" s="146"/>
      <c r="G3" s="146"/>
      <c r="H3" s="146"/>
      <c r="I3" s="271" t="s">
        <v>1492</v>
      </c>
      <c r="J3" s="271"/>
    </row>
    <row r="4" spans="1:10" ht="15.75">
      <c r="A4" s="147" t="s">
        <v>1520</v>
      </c>
      <c r="B4" s="148"/>
      <c r="C4" s="149"/>
      <c r="D4" s="150"/>
      <c r="E4" s="148"/>
      <c r="F4" s="148"/>
      <c r="G4" s="148"/>
      <c r="H4" s="148"/>
      <c r="I4" s="151" t="s">
        <v>1494</v>
      </c>
      <c r="J4" s="152" t="s">
        <v>1495</v>
      </c>
    </row>
    <row r="5" spans="1:10" ht="57">
      <c r="A5" s="153" t="s">
        <v>1496</v>
      </c>
      <c r="B5" s="154" t="s">
        <v>89</v>
      </c>
      <c r="C5" s="155" t="s">
        <v>1497</v>
      </c>
      <c r="D5" s="155" t="s">
        <v>1498</v>
      </c>
      <c r="E5" s="156" t="s">
        <v>1499</v>
      </c>
      <c r="F5" s="157" t="s">
        <v>1500</v>
      </c>
      <c r="G5" s="157" t="s">
        <v>1501</v>
      </c>
      <c r="H5" s="157" t="s">
        <v>1502</v>
      </c>
      <c r="I5" s="154" t="s">
        <v>1503</v>
      </c>
      <c r="J5" s="155" t="s">
        <v>1504</v>
      </c>
    </row>
    <row r="6" spans="1:10" ht="14.25">
      <c r="A6" s="158" t="s">
        <v>1505</v>
      </c>
      <c r="B6" s="164">
        <v>343833383.73000002</v>
      </c>
      <c r="C6" s="165">
        <v>0</v>
      </c>
      <c r="D6" s="165">
        <v>51205596</v>
      </c>
      <c r="E6" s="164">
        <v>89319562.400000006</v>
      </c>
      <c r="F6" s="164">
        <v>71015065.200000003</v>
      </c>
      <c r="G6" s="164">
        <v>120474446</v>
      </c>
      <c r="H6" s="164">
        <v>3209208</v>
      </c>
      <c r="I6" s="166">
        <v>6340000.7400000002</v>
      </c>
      <c r="J6" s="167">
        <v>2269505.39</v>
      </c>
    </row>
    <row r="7" spans="1:10" ht="14.25">
      <c r="A7" s="159" t="s">
        <v>1506</v>
      </c>
      <c r="B7" s="164">
        <v>190712667.56</v>
      </c>
      <c r="C7" s="164">
        <v>0</v>
      </c>
      <c r="D7" s="164">
        <v>7387106</v>
      </c>
      <c r="E7" s="164">
        <v>74432142.400000006</v>
      </c>
      <c r="F7" s="164">
        <v>70250749.200000003</v>
      </c>
      <c r="G7" s="164">
        <v>27485780</v>
      </c>
      <c r="H7" s="164">
        <v>3039208</v>
      </c>
      <c r="I7" s="166">
        <v>5888276.5700000003</v>
      </c>
      <c r="J7" s="167">
        <v>2229405.39</v>
      </c>
    </row>
    <row r="8" spans="1:10" ht="14.25">
      <c r="A8" s="159" t="s">
        <v>1507</v>
      </c>
      <c r="B8" s="164">
        <v>5820042</v>
      </c>
      <c r="C8" s="164">
        <v>0</v>
      </c>
      <c r="D8" s="164">
        <v>2800000</v>
      </c>
      <c r="E8" s="164">
        <v>225330</v>
      </c>
      <c r="F8" s="164">
        <v>764316</v>
      </c>
      <c r="G8" s="164">
        <v>1506906</v>
      </c>
      <c r="H8" s="164">
        <v>170000</v>
      </c>
      <c r="I8" s="166">
        <v>313390</v>
      </c>
      <c r="J8" s="167">
        <v>40100</v>
      </c>
    </row>
    <row r="9" spans="1:10" ht="14.25">
      <c r="A9" s="160" t="s">
        <v>1508</v>
      </c>
      <c r="B9" s="164">
        <v>147014340</v>
      </c>
      <c r="C9" s="164">
        <v>0</v>
      </c>
      <c r="D9" s="164">
        <v>40970490</v>
      </c>
      <c r="E9" s="164">
        <v>14562090</v>
      </c>
      <c r="F9" s="164">
        <v>0</v>
      </c>
      <c r="G9" s="164">
        <v>91481760</v>
      </c>
      <c r="H9" s="164">
        <v>0</v>
      </c>
      <c r="I9" s="166">
        <v>0</v>
      </c>
      <c r="J9" s="168">
        <v>0</v>
      </c>
    </row>
    <row r="10" spans="1:10" ht="14.25">
      <c r="A10" s="160" t="s">
        <v>1509</v>
      </c>
      <c r="B10" s="164">
        <v>0</v>
      </c>
      <c r="C10" s="164">
        <v>0</v>
      </c>
      <c r="D10" s="164">
        <v>0</v>
      </c>
      <c r="E10" s="164">
        <v>0</v>
      </c>
      <c r="F10" s="169" t="s">
        <v>1510</v>
      </c>
      <c r="G10" s="169" t="s">
        <v>1510</v>
      </c>
      <c r="H10" s="169" t="s">
        <v>1510</v>
      </c>
      <c r="I10" s="169" t="s">
        <v>1510</v>
      </c>
      <c r="J10" s="170" t="s">
        <v>1510</v>
      </c>
    </row>
    <row r="11" spans="1:10" ht="14.25">
      <c r="A11" s="160" t="s">
        <v>1511</v>
      </c>
      <c r="B11" s="164">
        <v>40000</v>
      </c>
      <c r="C11" s="164">
        <v>0</v>
      </c>
      <c r="D11" s="164">
        <v>0</v>
      </c>
      <c r="E11" s="164">
        <v>40000</v>
      </c>
      <c r="F11" s="164">
        <v>0</v>
      </c>
      <c r="G11" s="164">
        <v>0</v>
      </c>
      <c r="H11" s="164">
        <v>0</v>
      </c>
      <c r="I11" s="166">
        <v>0</v>
      </c>
      <c r="J11" s="168">
        <v>0</v>
      </c>
    </row>
    <row r="12" spans="1:10" ht="14.25">
      <c r="A12" s="160" t="s">
        <v>1512</v>
      </c>
      <c r="B12" s="164">
        <v>246334.17</v>
      </c>
      <c r="C12" s="164">
        <v>0</v>
      </c>
      <c r="D12" s="164">
        <v>48000</v>
      </c>
      <c r="E12" s="164">
        <v>60000</v>
      </c>
      <c r="F12" s="164">
        <v>0</v>
      </c>
      <c r="G12" s="164">
        <v>0</v>
      </c>
      <c r="H12" s="164">
        <v>0</v>
      </c>
      <c r="I12" s="164">
        <v>138334.17000000001</v>
      </c>
      <c r="J12" s="171">
        <v>0</v>
      </c>
    </row>
    <row r="13" spans="1:10" ht="14.25">
      <c r="A13" s="159" t="s">
        <v>1513</v>
      </c>
      <c r="B13" s="164">
        <v>292727403.65999997</v>
      </c>
      <c r="C13" s="164">
        <v>0</v>
      </c>
      <c r="D13" s="164">
        <v>39411861.600000001</v>
      </c>
      <c r="E13" s="164">
        <v>79977900</v>
      </c>
      <c r="F13" s="164">
        <v>61390882.359999999</v>
      </c>
      <c r="G13" s="164">
        <v>100094175.42</v>
      </c>
      <c r="H13" s="164">
        <v>3818302.15</v>
      </c>
      <c r="I13" s="166">
        <v>4269187.5199999996</v>
      </c>
      <c r="J13" s="167">
        <v>3765094.61</v>
      </c>
    </row>
    <row r="14" spans="1:10" ht="14.25">
      <c r="A14" s="159" t="s">
        <v>1514</v>
      </c>
      <c r="B14" s="164">
        <v>286866576.06</v>
      </c>
      <c r="C14" s="164">
        <v>0</v>
      </c>
      <c r="D14" s="164">
        <v>39375861.600000001</v>
      </c>
      <c r="E14" s="164">
        <v>79917900</v>
      </c>
      <c r="F14" s="164">
        <v>61390882.359999999</v>
      </c>
      <c r="G14" s="164">
        <v>94963175.420000002</v>
      </c>
      <c r="H14" s="164">
        <v>3818302.15</v>
      </c>
      <c r="I14" s="166">
        <v>3635359.92</v>
      </c>
      <c r="J14" s="167">
        <v>3765094.61</v>
      </c>
    </row>
    <row r="15" spans="1:10" ht="14.25">
      <c r="A15" s="159" t="s">
        <v>1515</v>
      </c>
      <c r="B15" s="164">
        <v>85000</v>
      </c>
      <c r="C15" s="164">
        <v>0</v>
      </c>
      <c r="D15" s="164">
        <v>0</v>
      </c>
      <c r="E15" s="164">
        <v>40000</v>
      </c>
      <c r="F15" s="164">
        <v>0</v>
      </c>
      <c r="G15" s="164">
        <v>0</v>
      </c>
      <c r="H15" s="164">
        <v>0</v>
      </c>
      <c r="I15" s="166">
        <v>45000</v>
      </c>
      <c r="J15" s="168">
        <v>0</v>
      </c>
    </row>
    <row r="16" spans="1:10" ht="14.25">
      <c r="A16" s="160" t="s">
        <v>1516</v>
      </c>
      <c r="B16" s="164">
        <v>56000</v>
      </c>
      <c r="C16" s="164">
        <v>0</v>
      </c>
      <c r="D16" s="164">
        <v>36000</v>
      </c>
      <c r="E16" s="164">
        <v>20000</v>
      </c>
      <c r="F16" s="164">
        <v>0</v>
      </c>
      <c r="G16" s="164">
        <v>0</v>
      </c>
      <c r="H16" s="164">
        <v>0</v>
      </c>
      <c r="I16" s="164">
        <v>0</v>
      </c>
      <c r="J16" s="171">
        <v>0</v>
      </c>
    </row>
    <row r="17" spans="1:10" ht="14.25">
      <c r="A17" s="158" t="s">
        <v>1517</v>
      </c>
      <c r="B17" s="164">
        <v>51105980.07</v>
      </c>
      <c r="C17" s="164">
        <v>0</v>
      </c>
      <c r="D17" s="164">
        <v>11793734.4</v>
      </c>
      <c r="E17" s="164">
        <v>9341662.4000000004</v>
      </c>
      <c r="F17" s="164">
        <v>9624182.8399999999</v>
      </c>
      <c r="G17" s="164">
        <v>20380270.579999998</v>
      </c>
      <c r="H17" s="164">
        <v>-609094.15</v>
      </c>
      <c r="I17" s="166">
        <v>2070813.22</v>
      </c>
      <c r="J17" s="167">
        <v>-1495589.22</v>
      </c>
    </row>
    <row r="18" spans="1:10" ht="14.25">
      <c r="A18" s="159" t="s">
        <v>1518</v>
      </c>
      <c r="B18" s="164">
        <v>443959736.26999998</v>
      </c>
      <c r="C18" s="164">
        <v>0</v>
      </c>
      <c r="D18" s="164">
        <v>87237661.469999999</v>
      </c>
      <c r="E18" s="164">
        <v>29488086.399999999</v>
      </c>
      <c r="F18" s="164">
        <v>122662677.31999999</v>
      </c>
      <c r="G18" s="164">
        <v>142068833.21000001</v>
      </c>
      <c r="H18" s="164">
        <v>10137562.949999999</v>
      </c>
      <c r="I18" s="166">
        <v>49770039.600000001</v>
      </c>
      <c r="J18" s="167">
        <v>2594875.3199999998</v>
      </c>
    </row>
    <row r="19" spans="1:10" ht="14.25">
      <c r="A19" s="161"/>
      <c r="B19" s="162"/>
      <c r="C19" s="162"/>
      <c r="D19" s="161"/>
      <c r="E19" s="162"/>
      <c r="F19" s="162"/>
      <c r="G19" s="162"/>
      <c r="H19" s="162"/>
      <c r="I19" s="162"/>
      <c r="J19" s="163" t="s">
        <v>1519</v>
      </c>
    </row>
  </sheetData>
  <mergeCells count="2">
    <mergeCell ref="A2:J2"/>
    <mergeCell ref="I3:J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14"/>
  <sheetViews>
    <sheetView workbookViewId="0">
      <selection activeCell="A2" sqref="A2:C2"/>
    </sheetView>
  </sheetViews>
  <sheetFormatPr defaultRowHeight="13.5"/>
  <cols>
    <col min="1" max="1" width="32.25" style="37" customWidth="1"/>
    <col min="2" max="2" width="23.75" style="37" customWidth="1"/>
    <col min="3" max="3" width="14.625" style="37" customWidth="1"/>
    <col min="4" max="16384" width="9" style="37"/>
  </cols>
  <sheetData>
    <row r="1" spans="1:3" ht="14.25">
      <c r="A1" s="36"/>
      <c r="C1" s="38" t="s">
        <v>13</v>
      </c>
    </row>
    <row r="2" spans="1:3" s="36" customFormat="1" ht="20.25">
      <c r="A2" s="211" t="s">
        <v>121</v>
      </c>
      <c r="B2" s="211"/>
      <c r="C2" s="211"/>
    </row>
    <row r="3" spans="1:3">
      <c r="C3" s="38" t="s">
        <v>61</v>
      </c>
    </row>
    <row r="4" spans="1:3" ht="14.25">
      <c r="A4" s="27" t="s">
        <v>3</v>
      </c>
      <c r="B4" s="27" t="s">
        <v>94</v>
      </c>
      <c r="C4" s="27" t="s">
        <v>122</v>
      </c>
    </row>
    <row r="5" spans="1:3">
      <c r="A5" s="30" t="s">
        <v>123</v>
      </c>
      <c r="B5" s="39">
        <f>B6+B27++B39+B51+B62+B73+B85+B94+B104+B119+B128+B139+B151+B161+B174+B181+B188+B197+B203+B210+B218+B225+B231+B237+B243+B249+B255+B18</f>
        <v>17406</v>
      </c>
      <c r="C5" s="30"/>
    </row>
    <row r="6" spans="1:3">
      <c r="A6" s="40" t="s">
        <v>124</v>
      </c>
      <c r="B6" s="41">
        <v>364</v>
      </c>
      <c r="C6" s="30"/>
    </row>
    <row r="7" spans="1:3">
      <c r="A7" s="40" t="s">
        <v>125</v>
      </c>
      <c r="B7" s="41">
        <f>242+59</f>
        <v>301</v>
      </c>
      <c r="C7" s="30"/>
    </row>
    <row r="8" spans="1:3">
      <c r="A8" s="40" t="s">
        <v>126</v>
      </c>
      <c r="B8" s="41"/>
      <c r="C8" s="30"/>
    </row>
    <row r="9" spans="1:3">
      <c r="A9" s="42" t="s">
        <v>127</v>
      </c>
      <c r="B9" s="41"/>
      <c r="C9" s="30"/>
    </row>
    <row r="10" spans="1:3">
      <c r="A10" s="42" t="s">
        <v>128</v>
      </c>
      <c r="B10" s="41">
        <v>20</v>
      </c>
      <c r="C10" s="30"/>
    </row>
    <row r="11" spans="1:3">
      <c r="A11" s="42" t="s">
        <v>129</v>
      </c>
      <c r="B11" s="41"/>
      <c r="C11" s="30"/>
    </row>
    <row r="12" spans="1:3">
      <c r="A12" s="30" t="s">
        <v>130</v>
      </c>
      <c r="B12" s="41"/>
      <c r="C12" s="30"/>
    </row>
    <row r="13" spans="1:3">
      <c r="A13" s="30" t="s">
        <v>131</v>
      </c>
      <c r="B13" s="41"/>
      <c r="C13" s="30"/>
    </row>
    <row r="14" spans="1:3">
      <c r="A14" s="30" t="s">
        <v>132</v>
      </c>
      <c r="B14" s="41">
        <v>21.3</v>
      </c>
      <c r="C14" s="30"/>
    </row>
    <row r="15" spans="1:3">
      <c r="A15" s="30" t="s">
        <v>133</v>
      </c>
      <c r="B15" s="41"/>
      <c r="C15" s="30"/>
    </row>
    <row r="16" spans="1:3">
      <c r="A16" s="30" t="s">
        <v>134</v>
      </c>
      <c r="B16" s="41"/>
      <c r="C16" s="30"/>
    </row>
    <row r="17" spans="1:3">
      <c r="A17" s="30" t="s">
        <v>135</v>
      </c>
      <c r="B17" s="41">
        <v>22</v>
      </c>
      <c r="C17" s="30"/>
    </row>
    <row r="18" spans="1:3">
      <c r="A18" s="40" t="s">
        <v>136</v>
      </c>
      <c r="B18" s="41">
        <f>SUM(B19:B26)</f>
        <v>245</v>
      </c>
      <c r="C18" s="30"/>
    </row>
    <row r="19" spans="1:3">
      <c r="A19" s="40" t="s">
        <v>125</v>
      </c>
      <c r="B19" s="41">
        <f>156+39</f>
        <v>195</v>
      </c>
      <c r="C19" s="30"/>
    </row>
    <row r="20" spans="1:3">
      <c r="A20" s="40" t="s">
        <v>126</v>
      </c>
      <c r="B20" s="41"/>
      <c r="C20" s="30"/>
    </row>
    <row r="21" spans="1:3">
      <c r="A21" s="42" t="s">
        <v>127</v>
      </c>
      <c r="B21" s="41"/>
      <c r="C21" s="30"/>
    </row>
    <row r="22" spans="1:3">
      <c r="A22" s="42" t="s">
        <v>137</v>
      </c>
      <c r="B22" s="41">
        <v>16</v>
      </c>
      <c r="C22" s="30"/>
    </row>
    <row r="23" spans="1:3">
      <c r="A23" s="42" t="s">
        <v>138</v>
      </c>
      <c r="B23" s="41">
        <v>21</v>
      </c>
      <c r="C23" s="30"/>
    </row>
    <row r="24" spans="1:3">
      <c r="A24" s="42" t="s">
        <v>139</v>
      </c>
      <c r="B24" s="41"/>
      <c r="C24" s="30"/>
    </row>
    <row r="25" spans="1:3">
      <c r="A25" s="42" t="s">
        <v>134</v>
      </c>
      <c r="B25" s="41"/>
      <c r="C25" s="30"/>
    </row>
    <row r="26" spans="1:3">
      <c r="A26" s="42" t="s">
        <v>140</v>
      </c>
      <c r="B26" s="41">
        <v>13</v>
      </c>
      <c r="C26" s="30"/>
    </row>
    <row r="27" spans="1:3">
      <c r="A27" s="40" t="s">
        <v>141</v>
      </c>
      <c r="B27" s="41">
        <f>SUM(B28:B38)</f>
        <v>6316</v>
      </c>
      <c r="C27" s="30"/>
    </row>
    <row r="28" spans="1:3">
      <c r="A28" s="40" t="s">
        <v>125</v>
      </c>
      <c r="B28" s="41">
        <v>2416</v>
      </c>
      <c r="C28" s="30"/>
    </row>
    <row r="29" spans="1:3">
      <c r="A29" s="40" t="s">
        <v>126</v>
      </c>
      <c r="B29" s="41">
        <v>569</v>
      </c>
      <c r="C29" s="30"/>
    </row>
    <row r="30" spans="1:3">
      <c r="A30" s="42" t="s">
        <v>127</v>
      </c>
      <c r="B30" s="41">
        <v>704</v>
      </c>
      <c r="C30" s="30"/>
    </row>
    <row r="31" spans="1:3">
      <c r="A31" s="42" t="s">
        <v>142</v>
      </c>
      <c r="B31" s="41"/>
      <c r="C31" s="30"/>
    </row>
    <row r="32" spans="1:3">
      <c r="A32" s="42" t="s">
        <v>143</v>
      </c>
      <c r="B32" s="41">
        <v>20</v>
      </c>
      <c r="C32" s="30"/>
    </row>
    <row r="33" spans="1:3">
      <c r="A33" s="40" t="s">
        <v>144</v>
      </c>
      <c r="B33" s="41"/>
      <c r="C33" s="30"/>
    </row>
    <row r="34" spans="1:3">
      <c r="A34" s="40" t="s">
        <v>145</v>
      </c>
      <c r="B34" s="41"/>
      <c r="C34" s="30"/>
    </row>
    <row r="35" spans="1:3">
      <c r="A35" s="40" t="s">
        <v>146</v>
      </c>
      <c r="B35" s="41">
        <v>120</v>
      </c>
      <c r="C35" s="30"/>
    </row>
    <row r="36" spans="1:3">
      <c r="A36" s="42" t="s">
        <v>147</v>
      </c>
      <c r="B36" s="41"/>
      <c r="C36" s="30"/>
    </row>
    <row r="37" spans="1:3">
      <c r="A37" s="42" t="s">
        <v>134</v>
      </c>
      <c r="B37" s="41">
        <v>1732</v>
      </c>
      <c r="C37" s="30"/>
    </row>
    <row r="38" spans="1:3">
      <c r="A38" s="42" t="s">
        <v>148</v>
      </c>
      <c r="B38" s="41">
        <v>755</v>
      </c>
      <c r="C38" s="30"/>
    </row>
    <row r="39" spans="1:3">
      <c r="A39" s="40" t="s">
        <v>149</v>
      </c>
      <c r="B39" s="41">
        <f>SUM(B40:B50)</f>
        <v>879</v>
      </c>
      <c r="C39" s="30"/>
    </row>
    <row r="40" spans="1:3">
      <c r="A40" s="40" t="s">
        <v>125</v>
      </c>
      <c r="B40" s="41">
        <v>427</v>
      </c>
      <c r="C40" s="30"/>
    </row>
    <row r="41" spans="1:3">
      <c r="A41" s="40" t="s">
        <v>126</v>
      </c>
      <c r="B41" s="41">
        <v>57</v>
      </c>
      <c r="C41" s="30"/>
    </row>
    <row r="42" spans="1:3">
      <c r="A42" s="42" t="s">
        <v>127</v>
      </c>
      <c r="B42" s="41"/>
      <c r="C42" s="30"/>
    </row>
    <row r="43" spans="1:3">
      <c r="A43" s="42" t="s">
        <v>150</v>
      </c>
      <c r="B43" s="41"/>
      <c r="C43" s="30"/>
    </row>
    <row r="44" spans="1:3">
      <c r="A44" s="42" t="s">
        <v>151</v>
      </c>
      <c r="B44" s="41"/>
      <c r="C44" s="30"/>
    </row>
    <row r="45" spans="1:3">
      <c r="A45" s="40" t="s">
        <v>152</v>
      </c>
      <c r="B45" s="41"/>
      <c r="C45" s="30"/>
    </row>
    <row r="46" spans="1:3">
      <c r="A46" s="40" t="s">
        <v>153</v>
      </c>
      <c r="B46" s="41"/>
      <c r="C46" s="30"/>
    </row>
    <row r="47" spans="1:3">
      <c r="A47" s="40" t="s">
        <v>154</v>
      </c>
      <c r="B47" s="41">
        <v>58</v>
      </c>
      <c r="C47" s="30"/>
    </row>
    <row r="48" spans="1:3">
      <c r="A48" s="40" t="s">
        <v>155</v>
      </c>
      <c r="B48" s="41"/>
      <c r="C48" s="30"/>
    </row>
    <row r="49" spans="1:3">
      <c r="A49" s="40" t="s">
        <v>134</v>
      </c>
      <c r="B49" s="41">
        <v>37</v>
      </c>
      <c r="C49" s="30"/>
    </row>
    <row r="50" spans="1:3">
      <c r="A50" s="42" t="s">
        <v>156</v>
      </c>
      <c r="B50" s="41">
        <v>300</v>
      </c>
      <c r="C50" s="30"/>
    </row>
    <row r="51" spans="1:3">
      <c r="A51" s="42" t="s">
        <v>157</v>
      </c>
      <c r="B51" s="41">
        <f>SUM(B52:B61)</f>
        <v>285</v>
      </c>
      <c r="C51" s="30"/>
    </row>
    <row r="52" spans="1:3">
      <c r="A52" s="42" t="s">
        <v>125</v>
      </c>
      <c r="B52" s="41">
        <f>99+14</f>
        <v>113</v>
      </c>
      <c r="C52" s="30"/>
    </row>
    <row r="53" spans="1:3">
      <c r="A53" s="30" t="s">
        <v>126</v>
      </c>
      <c r="B53" s="41"/>
      <c r="C53" s="30"/>
    </row>
    <row r="54" spans="1:3">
      <c r="A54" s="40" t="s">
        <v>127</v>
      </c>
      <c r="B54" s="41"/>
      <c r="C54" s="30"/>
    </row>
    <row r="55" spans="1:3">
      <c r="A55" s="40" t="s">
        <v>158</v>
      </c>
      <c r="B55" s="41"/>
      <c r="C55" s="30"/>
    </row>
    <row r="56" spans="1:3">
      <c r="A56" s="40" t="s">
        <v>159</v>
      </c>
      <c r="B56" s="41"/>
      <c r="C56" s="30"/>
    </row>
    <row r="57" spans="1:3">
      <c r="A57" s="42" t="s">
        <v>160</v>
      </c>
      <c r="B57" s="41"/>
      <c r="C57" s="30"/>
    </row>
    <row r="58" spans="1:3">
      <c r="A58" s="42" t="s">
        <v>161</v>
      </c>
      <c r="B58" s="41">
        <v>20</v>
      </c>
      <c r="C58" s="30"/>
    </row>
    <row r="59" spans="1:3">
      <c r="A59" s="42" t="s">
        <v>162</v>
      </c>
      <c r="B59" s="41">
        <v>45</v>
      </c>
      <c r="C59" s="30"/>
    </row>
    <row r="60" spans="1:3">
      <c r="A60" s="40" t="s">
        <v>134</v>
      </c>
      <c r="B60" s="41">
        <v>92</v>
      </c>
      <c r="C60" s="30"/>
    </row>
    <row r="61" spans="1:3">
      <c r="A61" s="40" t="s">
        <v>163</v>
      </c>
      <c r="B61" s="41">
        <v>15</v>
      </c>
      <c r="C61" s="30"/>
    </row>
    <row r="62" spans="1:3">
      <c r="A62" s="40" t="s">
        <v>164</v>
      </c>
      <c r="B62" s="41">
        <f>SUM(B63:B72)</f>
        <v>1412</v>
      </c>
      <c r="C62" s="30"/>
    </row>
    <row r="63" spans="1:3">
      <c r="A63" s="42" t="s">
        <v>125</v>
      </c>
      <c r="B63" s="41">
        <v>546</v>
      </c>
      <c r="C63" s="30"/>
    </row>
    <row r="64" spans="1:3">
      <c r="A64" s="30" t="s">
        <v>126</v>
      </c>
      <c r="B64" s="41">
        <v>27</v>
      </c>
      <c r="C64" s="30"/>
    </row>
    <row r="65" spans="1:3">
      <c r="A65" s="30" t="s">
        <v>127</v>
      </c>
      <c r="B65" s="41"/>
      <c r="C65" s="30"/>
    </row>
    <row r="66" spans="1:3">
      <c r="A66" s="30" t="s">
        <v>165</v>
      </c>
      <c r="B66" s="41">
        <v>10</v>
      </c>
      <c r="C66" s="30"/>
    </row>
    <row r="67" spans="1:3">
      <c r="A67" s="30" t="s">
        <v>166</v>
      </c>
      <c r="B67" s="41"/>
      <c r="C67" s="30"/>
    </row>
    <row r="68" spans="1:3">
      <c r="A68" s="30" t="s">
        <v>167</v>
      </c>
      <c r="B68" s="41">
        <v>40</v>
      </c>
      <c r="C68" s="30"/>
    </row>
    <row r="69" spans="1:3">
      <c r="A69" s="40" t="s">
        <v>168</v>
      </c>
      <c r="B69" s="41">
        <v>30</v>
      </c>
      <c r="C69" s="30"/>
    </row>
    <row r="70" spans="1:3">
      <c r="A70" s="42" t="s">
        <v>169</v>
      </c>
      <c r="B70" s="41"/>
      <c r="C70" s="30"/>
    </row>
    <row r="71" spans="1:3">
      <c r="A71" s="42" t="s">
        <v>134</v>
      </c>
      <c r="B71" s="41">
        <v>257</v>
      </c>
      <c r="C71" s="30"/>
    </row>
    <row r="72" spans="1:3">
      <c r="A72" s="42" t="s">
        <v>170</v>
      </c>
      <c r="B72" s="41">
        <v>502</v>
      </c>
      <c r="C72" s="30"/>
    </row>
    <row r="73" spans="1:3">
      <c r="A73" s="40" t="s">
        <v>171</v>
      </c>
      <c r="B73" s="41">
        <f>SUM(B74:B84)</f>
        <v>1600</v>
      </c>
      <c r="C73" s="30"/>
    </row>
    <row r="74" spans="1:3">
      <c r="A74" s="40" t="s">
        <v>125</v>
      </c>
      <c r="B74" s="41">
        <v>100</v>
      </c>
      <c r="C74" s="30"/>
    </row>
    <row r="75" spans="1:3">
      <c r="A75" s="40" t="s">
        <v>126</v>
      </c>
      <c r="B75" s="41">
        <v>900</v>
      </c>
      <c r="C75" s="30"/>
    </row>
    <row r="76" spans="1:3">
      <c r="A76" s="42" t="s">
        <v>127</v>
      </c>
      <c r="B76" s="41"/>
      <c r="C76" s="30"/>
    </row>
    <row r="77" spans="1:3">
      <c r="A77" s="42" t="s">
        <v>172</v>
      </c>
      <c r="B77" s="41"/>
      <c r="C77" s="30"/>
    </row>
    <row r="78" spans="1:3">
      <c r="A78" s="42" t="s">
        <v>173</v>
      </c>
      <c r="B78" s="41"/>
      <c r="C78" s="30"/>
    </row>
    <row r="79" spans="1:3">
      <c r="A79" s="30" t="s">
        <v>174</v>
      </c>
      <c r="B79" s="41"/>
      <c r="C79" s="30"/>
    </row>
    <row r="80" spans="1:3">
      <c r="A80" s="40" t="s">
        <v>175</v>
      </c>
      <c r="B80" s="41"/>
      <c r="C80" s="30"/>
    </row>
    <row r="81" spans="1:3">
      <c r="A81" s="40" t="s">
        <v>176</v>
      </c>
      <c r="B81" s="41"/>
      <c r="C81" s="30"/>
    </row>
    <row r="82" spans="1:3">
      <c r="A82" s="40" t="s">
        <v>168</v>
      </c>
      <c r="B82" s="41"/>
      <c r="C82" s="30"/>
    </row>
    <row r="83" spans="1:3">
      <c r="A83" s="42" t="s">
        <v>134</v>
      </c>
      <c r="B83" s="41"/>
      <c r="C83" s="30"/>
    </row>
    <row r="84" spans="1:3">
      <c r="A84" s="42" t="s">
        <v>177</v>
      </c>
      <c r="B84" s="41">
        <v>600</v>
      </c>
      <c r="C84" s="30"/>
    </row>
    <row r="85" spans="1:3">
      <c r="A85" s="42" t="s">
        <v>178</v>
      </c>
      <c r="B85" s="41">
        <f>SUM(B86:B93)</f>
        <v>150</v>
      </c>
      <c r="C85" s="30"/>
    </row>
    <row r="86" spans="1:3">
      <c r="A86" s="40" t="s">
        <v>125</v>
      </c>
      <c r="B86" s="41">
        <v>76</v>
      </c>
      <c r="C86" s="30"/>
    </row>
    <row r="87" spans="1:3">
      <c r="A87" s="40" t="s">
        <v>126</v>
      </c>
      <c r="B87" s="41"/>
      <c r="C87" s="30"/>
    </row>
    <row r="88" spans="1:3">
      <c r="A88" s="40" t="s">
        <v>127</v>
      </c>
      <c r="B88" s="41"/>
      <c r="C88" s="30"/>
    </row>
    <row r="89" spans="1:3">
      <c r="A89" s="42" t="s">
        <v>179</v>
      </c>
      <c r="B89" s="41"/>
      <c r="C89" s="30"/>
    </row>
    <row r="90" spans="1:3">
      <c r="A90" s="42" t="s">
        <v>180</v>
      </c>
      <c r="B90" s="41"/>
      <c r="C90" s="30"/>
    </row>
    <row r="91" spans="1:3">
      <c r="A91" s="42" t="s">
        <v>168</v>
      </c>
      <c r="B91" s="41"/>
      <c r="C91" s="30"/>
    </row>
    <row r="92" spans="1:3">
      <c r="A92" s="42" t="s">
        <v>134</v>
      </c>
      <c r="B92" s="41">
        <v>54</v>
      </c>
      <c r="C92" s="30"/>
    </row>
    <row r="93" spans="1:3">
      <c r="A93" s="30" t="s">
        <v>181</v>
      </c>
      <c r="B93" s="41">
        <v>20</v>
      </c>
      <c r="C93" s="30"/>
    </row>
    <row r="94" spans="1:3">
      <c r="A94" s="40" t="s">
        <v>182</v>
      </c>
      <c r="B94" s="41"/>
      <c r="C94" s="30"/>
    </row>
    <row r="95" spans="1:3">
      <c r="A95" s="40" t="s">
        <v>125</v>
      </c>
      <c r="B95" s="41"/>
      <c r="C95" s="30"/>
    </row>
    <row r="96" spans="1:3">
      <c r="A96" s="42" t="s">
        <v>126</v>
      </c>
      <c r="B96" s="41"/>
      <c r="C96" s="30"/>
    </row>
    <row r="97" spans="1:3">
      <c r="A97" s="42" t="s">
        <v>127</v>
      </c>
      <c r="B97" s="41"/>
      <c r="C97" s="30"/>
    </row>
    <row r="98" spans="1:3">
      <c r="A98" s="42" t="s">
        <v>183</v>
      </c>
      <c r="B98" s="41"/>
      <c r="C98" s="30"/>
    </row>
    <row r="99" spans="1:3">
      <c r="A99" s="40" t="s">
        <v>184</v>
      </c>
      <c r="B99" s="41"/>
      <c r="C99" s="30"/>
    </row>
    <row r="100" spans="1:3">
      <c r="A100" s="40" t="s">
        <v>185</v>
      </c>
      <c r="B100" s="41"/>
      <c r="C100" s="30"/>
    </row>
    <row r="101" spans="1:3">
      <c r="A101" s="40" t="s">
        <v>168</v>
      </c>
      <c r="B101" s="41"/>
      <c r="C101" s="30"/>
    </row>
    <row r="102" spans="1:3">
      <c r="A102" s="42" t="s">
        <v>134</v>
      </c>
      <c r="B102" s="41"/>
      <c r="C102" s="30"/>
    </row>
    <row r="103" spans="1:3">
      <c r="A103" s="42" t="s">
        <v>186</v>
      </c>
      <c r="B103" s="41"/>
      <c r="C103" s="30"/>
    </row>
    <row r="104" spans="1:3">
      <c r="A104" s="42" t="s">
        <v>187</v>
      </c>
      <c r="B104" s="41">
        <f>SUM(B105:B118)</f>
        <v>453</v>
      </c>
      <c r="C104" s="30"/>
    </row>
    <row r="105" spans="1:3">
      <c r="A105" s="42" t="s">
        <v>125</v>
      </c>
      <c r="B105" s="41">
        <v>326</v>
      </c>
      <c r="C105" s="30"/>
    </row>
    <row r="106" spans="1:3">
      <c r="A106" s="40" t="s">
        <v>126</v>
      </c>
      <c r="B106" s="41"/>
      <c r="C106" s="30"/>
    </row>
    <row r="107" spans="1:3">
      <c r="A107" s="40" t="s">
        <v>127</v>
      </c>
      <c r="B107" s="41"/>
      <c r="C107" s="30"/>
    </row>
    <row r="108" spans="1:3">
      <c r="A108" s="40" t="s">
        <v>188</v>
      </c>
      <c r="B108" s="41"/>
      <c r="C108" s="30"/>
    </row>
    <row r="109" spans="1:3">
      <c r="A109" s="42" t="s">
        <v>189</v>
      </c>
      <c r="B109" s="41"/>
      <c r="C109" s="30"/>
    </row>
    <row r="110" spans="1:3">
      <c r="A110" s="42" t="s">
        <v>190</v>
      </c>
      <c r="B110" s="41"/>
      <c r="C110" s="30"/>
    </row>
    <row r="111" spans="1:3">
      <c r="A111" s="42" t="s">
        <v>191</v>
      </c>
      <c r="B111" s="41"/>
      <c r="C111" s="30"/>
    </row>
    <row r="112" spans="1:3">
      <c r="A112" s="40" t="s">
        <v>192</v>
      </c>
      <c r="B112" s="41"/>
      <c r="C112" s="30"/>
    </row>
    <row r="113" spans="1:3">
      <c r="A113" s="40" t="s">
        <v>193</v>
      </c>
      <c r="B113" s="41">
        <v>25</v>
      </c>
      <c r="C113" s="30"/>
    </row>
    <row r="114" spans="1:3">
      <c r="A114" s="40" t="s">
        <v>194</v>
      </c>
      <c r="B114" s="41"/>
      <c r="C114" s="30"/>
    </row>
    <row r="115" spans="1:3">
      <c r="A115" s="42" t="s">
        <v>195</v>
      </c>
      <c r="B115" s="41"/>
      <c r="C115" s="30"/>
    </row>
    <row r="116" spans="1:3">
      <c r="A116" s="42" t="s">
        <v>196</v>
      </c>
      <c r="B116" s="41"/>
      <c r="C116" s="30"/>
    </row>
    <row r="117" spans="1:3">
      <c r="A117" s="42" t="s">
        <v>134</v>
      </c>
      <c r="B117" s="41">
        <v>22</v>
      </c>
      <c r="C117" s="30"/>
    </row>
    <row r="118" spans="1:3">
      <c r="A118" s="42" t="s">
        <v>197</v>
      </c>
      <c r="B118" s="41">
        <v>80</v>
      </c>
      <c r="C118" s="30"/>
    </row>
    <row r="119" spans="1:3">
      <c r="A119" s="30" t="s">
        <v>198</v>
      </c>
      <c r="B119" s="41">
        <f>SUM(B120:B127)</f>
        <v>548</v>
      </c>
      <c r="C119" s="30"/>
    </row>
    <row r="120" spans="1:3">
      <c r="A120" s="40" t="s">
        <v>125</v>
      </c>
      <c r="B120" s="41">
        <v>401</v>
      </c>
      <c r="C120" s="30"/>
    </row>
    <row r="121" spans="1:3">
      <c r="A121" s="40" t="s">
        <v>126</v>
      </c>
      <c r="B121" s="41">
        <v>100</v>
      </c>
      <c r="C121" s="30"/>
    </row>
    <row r="122" spans="1:3">
      <c r="A122" s="40" t="s">
        <v>127</v>
      </c>
      <c r="B122" s="41"/>
      <c r="C122" s="30"/>
    </row>
    <row r="123" spans="1:3">
      <c r="A123" s="42" t="s">
        <v>199</v>
      </c>
      <c r="B123" s="41">
        <v>25</v>
      </c>
      <c r="C123" s="30"/>
    </row>
    <row r="124" spans="1:3">
      <c r="A124" s="42" t="s">
        <v>200</v>
      </c>
      <c r="B124" s="41"/>
      <c r="C124" s="30"/>
    </row>
    <row r="125" spans="1:3">
      <c r="A125" s="42" t="s">
        <v>201</v>
      </c>
      <c r="B125" s="41"/>
      <c r="C125" s="30"/>
    </row>
    <row r="126" spans="1:3">
      <c r="A126" s="40" t="s">
        <v>134</v>
      </c>
      <c r="B126" s="41"/>
      <c r="C126" s="30"/>
    </row>
    <row r="127" spans="1:3">
      <c r="A127" s="40" t="s">
        <v>202</v>
      </c>
      <c r="B127" s="41">
        <v>22</v>
      </c>
      <c r="C127" s="30"/>
    </row>
    <row r="128" spans="1:3">
      <c r="A128" s="30" t="s">
        <v>203</v>
      </c>
      <c r="B128" s="41">
        <f>SUM(B129:B138)</f>
        <v>1460</v>
      </c>
      <c r="C128" s="30"/>
    </row>
    <row r="129" spans="1:3">
      <c r="A129" s="40" t="s">
        <v>125</v>
      </c>
      <c r="B129" s="41">
        <v>211</v>
      </c>
      <c r="C129" s="30"/>
    </row>
    <row r="130" spans="1:3">
      <c r="A130" s="40" t="s">
        <v>126</v>
      </c>
      <c r="B130" s="41"/>
      <c r="C130" s="30"/>
    </row>
    <row r="131" spans="1:3">
      <c r="A131" s="40" t="s">
        <v>127</v>
      </c>
      <c r="B131" s="41"/>
      <c r="C131" s="30"/>
    </row>
    <row r="132" spans="1:3">
      <c r="A132" s="42" t="s">
        <v>204</v>
      </c>
      <c r="B132" s="41"/>
      <c r="C132" s="30"/>
    </row>
    <row r="133" spans="1:3">
      <c r="A133" s="42" t="s">
        <v>205</v>
      </c>
      <c r="B133" s="41"/>
      <c r="C133" s="30"/>
    </row>
    <row r="134" spans="1:3">
      <c r="A134" s="42" t="s">
        <v>206</v>
      </c>
      <c r="B134" s="41"/>
      <c r="C134" s="30"/>
    </row>
    <row r="135" spans="1:3">
      <c r="A135" s="40" t="s">
        <v>207</v>
      </c>
      <c r="B135" s="41"/>
      <c r="C135" s="30"/>
    </row>
    <row r="136" spans="1:3">
      <c r="A136" s="40" t="s">
        <v>208</v>
      </c>
      <c r="B136" s="41">
        <v>1155</v>
      </c>
      <c r="C136" s="30"/>
    </row>
    <row r="137" spans="1:3">
      <c r="A137" s="40" t="s">
        <v>134</v>
      </c>
      <c r="B137" s="41">
        <v>94</v>
      </c>
      <c r="C137" s="30"/>
    </row>
    <row r="138" spans="1:3">
      <c r="A138" s="42" t="s">
        <v>209</v>
      </c>
      <c r="B138" s="41"/>
      <c r="C138" s="30"/>
    </row>
    <row r="139" spans="1:3">
      <c r="A139" s="42" t="s">
        <v>210</v>
      </c>
      <c r="B139" s="41">
        <f>SUM(B140:B150)</f>
        <v>53</v>
      </c>
      <c r="C139" s="30"/>
    </row>
    <row r="140" spans="1:3">
      <c r="A140" s="42" t="s">
        <v>125</v>
      </c>
      <c r="B140" s="41"/>
      <c r="C140" s="30"/>
    </row>
    <row r="141" spans="1:3">
      <c r="A141" s="30" t="s">
        <v>126</v>
      </c>
      <c r="B141" s="41"/>
      <c r="C141" s="30"/>
    </row>
    <row r="142" spans="1:3">
      <c r="A142" s="40" t="s">
        <v>127</v>
      </c>
      <c r="B142" s="41"/>
      <c r="C142" s="30"/>
    </row>
    <row r="143" spans="1:3">
      <c r="A143" s="40" t="s">
        <v>211</v>
      </c>
      <c r="B143" s="41"/>
      <c r="C143" s="30"/>
    </row>
    <row r="144" spans="1:3">
      <c r="A144" s="40" t="s">
        <v>212</v>
      </c>
      <c r="B144" s="41"/>
      <c r="C144" s="30"/>
    </row>
    <row r="145" spans="1:3">
      <c r="A145" s="42" t="s">
        <v>213</v>
      </c>
      <c r="B145" s="41"/>
      <c r="C145" s="30"/>
    </row>
    <row r="146" spans="1:3">
      <c r="A146" s="42" t="s">
        <v>214</v>
      </c>
      <c r="B146" s="41"/>
      <c r="C146" s="30"/>
    </row>
    <row r="147" spans="1:3">
      <c r="A147" s="42" t="s">
        <v>215</v>
      </c>
      <c r="B147" s="41"/>
      <c r="C147" s="30"/>
    </row>
    <row r="148" spans="1:3">
      <c r="A148" s="40" t="s">
        <v>216</v>
      </c>
      <c r="B148" s="41"/>
      <c r="C148" s="30"/>
    </row>
    <row r="149" spans="1:3">
      <c r="A149" s="40" t="s">
        <v>134</v>
      </c>
      <c r="B149" s="41"/>
      <c r="C149" s="30"/>
    </row>
    <row r="150" spans="1:3">
      <c r="A150" s="40" t="s">
        <v>217</v>
      </c>
      <c r="B150" s="41">
        <v>53</v>
      </c>
      <c r="C150" s="30"/>
    </row>
    <row r="151" spans="1:3">
      <c r="A151" s="42" t="s">
        <v>218</v>
      </c>
      <c r="B151" s="41"/>
      <c r="C151" s="30"/>
    </row>
    <row r="152" spans="1:3">
      <c r="A152" s="42" t="s">
        <v>125</v>
      </c>
      <c r="B152" s="41"/>
      <c r="C152" s="30"/>
    </row>
    <row r="153" spans="1:3">
      <c r="A153" s="42" t="s">
        <v>126</v>
      </c>
      <c r="B153" s="41"/>
      <c r="C153" s="30"/>
    </row>
    <row r="154" spans="1:3">
      <c r="A154" s="30" t="s">
        <v>127</v>
      </c>
      <c r="B154" s="41"/>
      <c r="C154" s="30"/>
    </row>
    <row r="155" spans="1:3">
      <c r="A155" s="40" t="s">
        <v>219</v>
      </c>
      <c r="B155" s="41"/>
      <c r="C155" s="30"/>
    </row>
    <row r="156" spans="1:3">
      <c r="A156" s="40" t="s">
        <v>220</v>
      </c>
      <c r="B156" s="41"/>
      <c r="C156" s="30"/>
    </row>
    <row r="157" spans="1:3">
      <c r="A157" s="40" t="s">
        <v>221</v>
      </c>
      <c r="B157" s="41"/>
      <c r="C157" s="30"/>
    </row>
    <row r="158" spans="1:3">
      <c r="A158" s="42" t="s">
        <v>168</v>
      </c>
      <c r="B158" s="41"/>
      <c r="C158" s="30"/>
    </row>
    <row r="159" spans="1:3">
      <c r="A159" s="42" t="s">
        <v>134</v>
      </c>
      <c r="B159" s="41"/>
      <c r="C159" s="30"/>
    </row>
    <row r="160" spans="1:3">
      <c r="A160" s="42" t="s">
        <v>222</v>
      </c>
      <c r="B160" s="41"/>
      <c r="C160" s="30"/>
    </row>
    <row r="161" spans="1:3">
      <c r="A161" s="40" t="s">
        <v>223</v>
      </c>
      <c r="B161" s="41">
        <f>SUM(B162:B173)</f>
        <v>233</v>
      </c>
      <c r="C161" s="30"/>
    </row>
    <row r="162" spans="1:3">
      <c r="A162" s="40" t="s">
        <v>125</v>
      </c>
      <c r="B162" s="41"/>
      <c r="C162" s="30"/>
    </row>
    <row r="163" spans="1:3">
      <c r="A163" s="40" t="s">
        <v>126</v>
      </c>
      <c r="B163" s="41"/>
      <c r="C163" s="30"/>
    </row>
    <row r="164" spans="1:3">
      <c r="A164" s="42" t="s">
        <v>127</v>
      </c>
      <c r="B164" s="41"/>
      <c r="C164" s="30"/>
    </row>
    <row r="165" spans="1:3">
      <c r="A165" s="42" t="s">
        <v>224</v>
      </c>
      <c r="B165" s="41"/>
      <c r="C165" s="30"/>
    </row>
    <row r="166" spans="1:3">
      <c r="A166" s="42" t="s">
        <v>225</v>
      </c>
      <c r="B166" s="41"/>
      <c r="C166" s="30"/>
    </row>
    <row r="167" spans="1:3">
      <c r="A167" s="42" t="s">
        <v>226</v>
      </c>
      <c r="B167" s="41">
        <v>5</v>
      </c>
      <c r="C167" s="30"/>
    </row>
    <row r="168" spans="1:3">
      <c r="A168" s="40" t="s">
        <v>227</v>
      </c>
      <c r="B168" s="41">
        <v>200</v>
      </c>
      <c r="C168" s="30"/>
    </row>
    <row r="169" spans="1:3">
      <c r="A169" s="40" t="s">
        <v>228</v>
      </c>
      <c r="B169" s="41">
        <v>25</v>
      </c>
      <c r="C169" s="30"/>
    </row>
    <row r="170" spans="1:3">
      <c r="A170" s="40" t="s">
        <v>229</v>
      </c>
      <c r="B170" s="41"/>
      <c r="C170" s="30"/>
    </row>
    <row r="171" spans="1:3">
      <c r="A171" s="42" t="s">
        <v>168</v>
      </c>
      <c r="B171" s="41"/>
      <c r="C171" s="30"/>
    </row>
    <row r="172" spans="1:3">
      <c r="A172" s="42" t="s">
        <v>134</v>
      </c>
      <c r="B172" s="41"/>
      <c r="C172" s="30"/>
    </row>
    <row r="173" spans="1:3">
      <c r="A173" s="42" t="s">
        <v>230</v>
      </c>
      <c r="B173" s="41">
        <v>3</v>
      </c>
      <c r="C173" s="30"/>
    </row>
    <row r="174" spans="1:3">
      <c r="A174" s="40" t="s">
        <v>231</v>
      </c>
      <c r="B174" s="41"/>
      <c r="C174" s="30"/>
    </row>
    <row r="175" spans="1:3">
      <c r="A175" s="40" t="s">
        <v>125</v>
      </c>
      <c r="B175" s="43"/>
      <c r="C175" s="30"/>
    </row>
    <row r="176" spans="1:3" s="44" customFormat="1" ht="14.25">
      <c r="A176" s="40" t="s">
        <v>126</v>
      </c>
      <c r="B176" s="41"/>
      <c r="C176" s="30"/>
    </row>
    <row r="177" spans="1:3">
      <c r="A177" s="42" t="s">
        <v>127</v>
      </c>
      <c r="B177" s="41"/>
      <c r="C177" s="30"/>
    </row>
    <row r="178" spans="1:3">
      <c r="A178" s="42" t="s">
        <v>232</v>
      </c>
      <c r="B178" s="41"/>
      <c r="C178" s="30"/>
    </row>
    <row r="179" spans="1:3">
      <c r="A179" s="42" t="s">
        <v>134</v>
      </c>
      <c r="B179" s="41"/>
      <c r="C179" s="30"/>
    </row>
    <row r="180" spans="1:3">
      <c r="A180" s="30" t="s">
        <v>233</v>
      </c>
      <c r="B180" s="41"/>
      <c r="C180" s="30"/>
    </row>
    <row r="181" spans="1:3">
      <c r="A181" s="40" t="s">
        <v>234</v>
      </c>
      <c r="B181" s="41"/>
      <c r="C181" s="30"/>
    </row>
    <row r="182" spans="1:3">
      <c r="A182" s="40" t="s">
        <v>125</v>
      </c>
      <c r="B182" s="41"/>
      <c r="C182" s="30"/>
    </row>
    <row r="183" spans="1:3">
      <c r="A183" s="40" t="s">
        <v>126</v>
      </c>
      <c r="B183" s="41"/>
      <c r="C183" s="30"/>
    </row>
    <row r="184" spans="1:3">
      <c r="A184" s="42" t="s">
        <v>127</v>
      </c>
      <c r="B184" s="41"/>
      <c r="C184" s="30"/>
    </row>
    <row r="185" spans="1:3">
      <c r="A185" s="42" t="s">
        <v>235</v>
      </c>
      <c r="B185" s="41"/>
      <c r="C185" s="30"/>
    </row>
    <row r="186" spans="1:3">
      <c r="A186" s="42" t="s">
        <v>134</v>
      </c>
      <c r="B186" s="41"/>
      <c r="C186" s="30"/>
    </row>
    <row r="187" spans="1:3">
      <c r="A187" s="40" t="s">
        <v>236</v>
      </c>
      <c r="B187" s="41"/>
      <c r="C187" s="30"/>
    </row>
    <row r="188" spans="1:3">
      <c r="A188" s="40" t="s">
        <v>237</v>
      </c>
      <c r="B188" s="41"/>
      <c r="C188" s="30"/>
    </row>
    <row r="189" spans="1:3">
      <c r="A189" s="40" t="s">
        <v>125</v>
      </c>
      <c r="B189" s="41"/>
      <c r="C189" s="30"/>
    </row>
    <row r="190" spans="1:3">
      <c r="A190" s="42" t="s">
        <v>126</v>
      </c>
      <c r="B190" s="41"/>
      <c r="C190" s="30"/>
    </row>
    <row r="191" spans="1:3">
      <c r="A191" s="42" t="s">
        <v>127</v>
      </c>
      <c r="B191" s="41"/>
      <c r="C191" s="30"/>
    </row>
    <row r="192" spans="1:3">
      <c r="A192" s="42" t="s">
        <v>238</v>
      </c>
      <c r="B192" s="41"/>
      <c r="C192" s="30"/>
    </row>
    <row r="193" spans="1:3">
      <c r="A193" s="30" t="s">
        <v>239</v>
      </c>
      <c r="B193" s="41"/>
      <c r="C193" s="30"/>
    </row>
    <row r="194" spans="1:3">
      <c r="A194" s="40" t="s">
        <v>240</v>
      </c>
      <c r="B194" s="41"/>
      <c r="C194" s="30"/>
    </row>
    <row r="195" spans="1:3">
      <c r="A195" s="40" t="s">
        <v>134</v>
      </c>
      <c r="B195" s="41"/>
      <c r="C195" s="30"/>
    </row>
    <row r="196" spans="1:3">
      <c r="A196" s="40" t="s">
        <v>241</v>
      </c>
      <c r="B196" s="41"/>
      <c r="C196" s="30"/>
    </row>
    <row r="197" spans="1:3">
      <c r="A197" s="42" t="s">
        <v>242</v>
      </c>
      <c r="B197" s="41">
        <f>SUM(B198:B202)</f>
        <v>103</v>
      </c>
      <c r="C197" s="30"/>
    </row>
    <row r="198" spans="1:3">
      <c r="A198" s="42" t="s">
        <v>125</v>
      </c>
      <c r="B198" s="41">
        <v>88</v>
      </c>
      <c r="C198" s="30"/>
    </row>
    <row r="199" spans="1:3">
      <c r="A199" s="42" t="s">
        <v>126</v>
      </c>
      <c r="B199" s="41"/>
      <c r="C199" s="30"/>
    </row>
    <row r="200" spans="1:3">
      <c r="A200" s="40" t="s">
        <v>127</v>
      </c>
      <c r="B200" s="41"/>
      <c r="C200" s="30"/>
    </row>
    <row r="201" spans="1:3">
      <c r="A201" s="40" t="s">
        <v>243</v>
      </c>
      <c r="B201" s="41">
        <v>15</v>
      </c>
      <c r="C201" s="30"/>
    </row>
    <row r="202" spans="1:3">
      <c r="A202" s="40" t="s">
        <v>244</v>
      </c>
      <c r="B202" s="41"/>
      <c r="C202" s="30"/>
    </row>
    <row r="203" spans="1:3">
      <c r="A203" s="42" t="s">
        <v>245</v>
      </c>
      <c r="B203" s="41">
        <f>SUM(B204:B209)</f>
        <v>18</v>
      </c>
      <c r="C203" s="30"/>
    </row>
    <row r="204" spans="1:3">
      <c r="A204" s="42" t="s">
        <v>125</v>
      </c>
      <c r="B204" s="41"/>
      <c r="C204" s="30"/>
    </row>
    <row r="205" spans="1:3">
      <c r="A205" s="42" t="s">
        <v>126</v>
      </c>
      <c r="B205" s="41"/>
      <c r="C205" s="30"/>
    </row>
    <row r="206" spans="1:3">
      <c r="A206" s="30" t="s">
        <v>127</v>
      </c>
      <c r="B206" s="41"/>
      <c r="C206" s="30"/>
    </row>
    <row r="207" spans="1:3">
      <c r="A207" s="40" t="s">
        <v>139</v>
      </c>
      <c r="B207" s="41"/>
      <c r="C207" s="30"/>
    </row>
    <row r="208" spans="1:3">
      <c r="A208" s="40" t="s">
        <v>134</v>
      </c>
      <c r="B208" s="41">
        <v>18</v>
      </c>
      <c r="C208" s="30"/>
    </row>
    <row r="209" spans="1:3">
      <c r="A209" s="40" t="s">
        <v>246</v>
      </c>
      <c r="B209" s="41"/>
      <c r="C209" s="30"/>
    </row>
    <row r="210" spans="1:3">
      <c r="A210" s="42" t="s">
        <v>247</v>
      </c>
      <c r="B210" s="41">
        <f>SUM(B211:B217)</f>
        <v>453</v>
      </c>
      <c r="C210" s="30"/>
    </row>
    <row r="211" spans="1:3">
      <c r="A211" s="42" t="s">
        <v>125</v>
      </c>
      <c r="B211" s="41">
        <v>212</v>
      </c>
      <c r="C211" s="45"/>
    </row>
    <row r="212" spans="1:3">
      <c r="A212" s="42" t="s">
        <v>126</v>
      </c>
      <c r="B212" s="43"/>
      <c r="C212" s="45"/>
    </row>
    <row r="213" spans="1:3">
      <c r="A213" s="40" t="s">
        <v>127</v>
      </c>
      <c r="B213" s="43"/>
      <c r="C213" s="45"/>
    </row>
    <row r="214" spans="1:3">
      <c r="A214" s="40" t="s">
        <v>248</v>
      </c>
      <c r="B214" s="41"/>
      <c r="C214" s="30"/>
    </row>
    <row r="215" spans="1:3">
      <c r="A215" s="40" t="s">
        <v>249</v>
      </c>
      <c r="B215" s="41"/>
      <c r="C215" s="30"/>
    </row>
    <row r="216" spans="1:3">
      <c r="A216" s="42" t="s">
        <v>134</v>
      </c>
      <c r="B216" s="46">
        <v>46</v>
      </c>
      <c r="C216" s="30"/>
    </row>
    <row r="217" spans="1:3">
      <c r="A217" s="42" t="s">
        <v>250</v>
      </c>
      <c r="B217" s="46">
        <v>195</v>
      </c>
      <c r="C217" s="30"/>
    </row>
    <row r="218" spans="1:3">
      <c r="A218" s="42" t="s">
        <v>251</v>
      </c>
      <c r="B218" s="46">
        <f>SUM(B219:B224)</f>
        <v>877</v>
      </c>
      <c r="C218" s="30"/>
    </row>
    <row r="219" spans="1:3">
      <c r="A219" s="42" t="s">
        <v>125</v>
      </c>
      <c r="B219" s="46">
        <v>270</v>
      </c>
      <c r="C219" s="30"/>
    </row>
    <row r="220" spans="1:3">
      <c r="A220" s="40" t="s">
        <v>126</v>
      </c>
      <c r="B220" s="47"/>
      <c r="C220" s="30"/>
    </row>
    <row r="221" spans="1:3">
      <c r="A221" s="40" t="s">
        <v>127</v>
      </c>
      <c r="B221" s="47"/>
      <c r="C221" s="30"/>
    </row>
    <row r="222" spans="1:3">
      <c r="A222" s="40" t="s">
        <v>252</v>
      </c>
      <c r="B222" s="47"/>
      <c r="C222" s="30"/>
    </row>
    <row r="223" spans="1:3">
      <c r="A223" s="42" t="s">
        <v>134</v>
      </c>
      <c r="B223" s="47">
        <v>123</v>
      </c>
      <c r="C223" s="30"/>
    </row>
    <row r="224" spans="1:3">
      <c r="A224" s="42" t="s">
        <v>253</v>
      </c>
      <c r="B224" s="47">
        <v>484</v>
      </c>
      <c r="C224" s="30"/>
    </row>
    <row r="225" spans="1:3">
      <c r="A225" s="42" t="s">
        <v>254</v>
      </c>
      <c r="B225" s="47">
        <f>SUM(B226:B230)</f>
        <v>697</v>
      </c>
      <c r="C225" s="30"/>
    </row>
    <row r="226" spans="1:3">
      <c r="A226" s="40" t="s">
        <v>125</v>
      </c>
      <c r="B226" s="47">
        <v>201</v>
      </c>
      <c r="C226" s="30"/>
    </row>
    <row r="227" spans="1:3">
      <c r="A227" s="40" t="s">
        <v>126</v>
      </c>
      <c r="B227" s="47"/>
      <c r="C227" s="30"/>
    </row>
    <row r="228" spans="1:3">
      <c r="A228" s="40" t="s">
        <v>127</v>
      </c>
      <c r="B228" s="46"/>
      <c r="C228" s="30"/>
    </row>
    <row r="229" spans="1:3">
      <c r="A229" s="42" t="s">
        <v>134</v>
      </c>
      <c r="B229" s="46">
        <v>46</v>
      </c>
      <c r="C229" s="30"/>
    </row>
    <row r="230" spans="1:3">
      <c r="A230" s="42" t="s">
        <v>255</v>
      </c>
      <c r="B230" s="46">
        <v>450</v>
      </c>
      <c r="C230" s="30"/>
    </row>
    <row r="231" spans="1:3">
      <c r="A231" s="42" t="s">
        <v>256</v>
      </c>
      <c r="B231" s="46">
        <f>SUM(B232:B236)</f>
        <v>603</v>
      </c>
      <c r="C231" s="30"/>
    </row>
    <row r="232" spans="1:3">
      <c r="A232" s="30" t="s">
        <v>125</v>
      </c>
      <c r="B232" s="41">
        <v>168</v>
      </c>
      <c r="C232" s="30"/>
    </row>
    <row r="233" spans="1:3">
      <c r="A233" s="40" t="s">
        <v>126</v>
      </c>
      <c r="B233" s="41"/>
      <c r="C233" s="30"/>
    </row>
    <row r="234" spans="1:3">
      <c r="A234" s="40" t="s">
        <v>127</v>
      </c>
      <c r="B234" s="41"/>
      <c r="C234" s="30"/>
    </row>
    <row r="235" spans="1:3">
      <c r="A235" s="40" t="s">
        <v>134</v>
      </c>
      <c r="B235" s="41">
        <v>35</v>
      </c>
      <c r="C235" s="30"/>
    </row>
    <row r="236" spans="1:3">
      <c r="A236" s="42" t="s">
        <v>257</v>
      </c>
      <c r="B236" s="41">
        <v>400</v>
      </c>
      <c r="C236" s="30"/>
    </row>
    <row r="237" spans="1:3">
      <c r="A237" s="42" t="s">
        <v>258</v>
      </c>
      <c r="B237" s="41">
        <f>SUM(B238:B242)</f>
        <v>68</v>
      </c>
      <c r="C237" s="30"/>
    </row>
    <row r="238" spans="1:3">
      <c r="A238" s="42" t="s">
        <v>125</v>
      </c>
      <c r="B238" s="41">
        <v>42</v>
      </c>
      <c r="C238" s="30"/>
    </row>
    <row r="239" spans="1:3">
      <c r="A239" s="40" t="s">
        <v>126</v>
      </c>
      <c r="B239" s="41"/>
      <c r="C239" s="30"/>
    </row>
    <row r="240" spans="1:3">
      <c r="A240" s="40" t="s">
        <v>127</v>
      </c>
      <c r="B240" s="41"/>
      <c r="C240" s="30"/>
    </row>
    <row r="241" spans="1:3">
      <c r="A241" s="40" t="s">
        <v>134</v>
      </c>
      <c r="B241" s="41"/>
      <c r="C241" s="30"/>
    </row>
    <row r="242" spans="1:3">
      <c r="A242" s="42" t="s">
        <v>259</v>
      </c>
      <c r="B242" s="41">
        <v>26</v>
      </c>
      <c r="C242" s="30"/>
    </row>
    <row r="243" spans="1:3">
      <c r="A243" s="42" t="s">
        <v>260</v>
      </c>
      <c r="B243" s="41">
        <f>SUM(B244:B248)</f>
        <v>140</v>
      </c>
      <c r="C243" s="30"/>
    </row>
    <row r="244" spans="1:3">
      <c r="A244" s="42" t="s">
        <v>125</v>
      </c>
      <c r="B244" s="41"/>
      <c r="C244" s="30"/>
    </row>
    <row r="245" spans="1:3">
      <c r="A245" s="30" t="s">
        <v>126</v>
      </c>
      <c r="B245" s="41">
        <v>5</v>
      </c>
      <c r="C245" s="30"/>
    </row>
    <row r="246" spans="1:3">
      <c r="A246" s="40" t="s">
        <v>127</v>
      </c>
      <c r="B246" s="41"/>
      <c r="C246" s="30"/>
    </row>
    <row r="247" spans="1:3">
      <c r="A247" s="40" t="s">
        <v>134</v>
      </c>
      <c r="B247" s="41"/>
      <c r="C247" s="30"/>
    </row>
    <row r="248" spans="1:3">
      <c r="A248" s="40" t="s">
        <v>261</v>
      </c>
      <c r="B248" s="41">
        <v>135</v>
      </c>
      <c r="C248" s="30"/>
    </row>
    <row r="249" spans="1:3">
      <c r="A249" s="42" t="s">
        <v>262</v>
      </c>
      <c r="B249" s="41">
        <f>SUM(B250:B254)</f>
        <v>230</v>
      </c>
      <c r="C249" s="30"/>
    </row>
    <row r="250" spans="1:3">
      <c r="A250" s="42" t="s">
        <v>125</v>
      </c>
      <c r="B250" s="41">
        <v>48</v>
      </c>
      <c r="C250" s="30"/>
    </row>
    <row r="251" spans="1:3">
      <c r="A251" s="42" t="s">
        <v>126</v>
      </c>
      <c r="B251" s="41">
        <v>82</v>
      </c>
      <c r="C251" s="30"/>
    </row>
    <row r="252" spans="1:3">
      <c r="A252" s="40" t="s">
        <v>127</v>
      </c>
      <c r="B252" s="41"/>
      <c r="C252" s="30"/>
    </row>
    <row r="253" spans="1:3">
      <c r="A253" s="40" t="s">
        <v>134</v>
      </c>
      <c r="B253" s="41"/>
      <c r="C253" s="30"/>
    </row>
    <row r="254" spans="1:3">
      <c r="A254" s="40" t="s">
        <v>263</v>
      </c>
      <c r="B254" s="41">
        <v>100</v>
      </c>
      <c r="C254" s="30"/>
    </row>
    <row r="255" spans="1:3">
      <c r="A255" s="42" t="s">
        <v>264</v>
      </c>
      <c r="B255" s="41">
        <f>SUM(B256:B257)</f>
        <v>219</v>
      </c>
      <c r="C255" s="30"/>
    </row>
    <row r="256" spans="1:3">
      <c r="A256" s="42" t="s">
        <v>265</v>
      </c>
      <c r="B256" s="41"/>
      <c r="C256" s="30"/>
    </row>
    <row r="257" spans="1:3">
      <c r="A257" s="42" t="s">
        <v>266</v>
      </c>
      <c r="B257" s="41">
        <v>219</v>
      </c>
      <c r="C257" s="30"/>
    </row>
    <row r="258" spans="1:3">
      <c r="A258" s="30" t="s">
        <v>12</v>
      </c>
      <c r="B258" s="41"/>
      <c r="C258" s="30"/>
    </row>
    <row r="259" spans="1:3">
      <c r="A259" s="40" t="s">
        <v>267</v>
      </c>
      <c r="B259" s="41"/>
      <c r="C259" s="30"/>
    </row>
    <row r="260" spans="1:3">
      <c r="A260" s="40" t="s">
        <v>268</v>
      </c>
      <c r="B260" s="41"/>
      <c r="C260" s="30"/>
    </row>
    <row r="261" spans="1:3">
      <c r="A261" s="30" t="s">
        <v>15</v>
      </c>
      <c r="B261" s="41"/>
      <c r="C261" s="30"/>
    </row>
    <row r="262" spans="1:3">
      <c r="A262" s="42" t="s">
        <v>269</v>
      </c>
      <c r="B262" s="41"/>
      <c r="C262" s="30"/>
    </row>
    <row r="263" spans="1:3">
      <c r="A263" s="42" t="s">
        <v>270</v>
      </c>
      <c r="B263" s="41"/>
      <c r="C263" s="30"/>
    </row>
    <row r="264" spans="1:3">
      <c r="A264" s="40" t="s">
        <v>271</v>
      </c>
      <c r="B264" s="41"/>
      <c r="C264" s="30"/>
    </row>
    <row r="265" spans="1:3">
      <c r="A265" s="40" t="s">
        <v>272</v>
      </c>
      <c r="B265" s="41"/>
      <c r="C265" s="30"/>
    </row>
    <row r="266" spans="1:3">
      <c r="A266" s="40" t="s">
        <v>273</v>
      </c>
      <c r="B266" s="41"/>
      <c r="C266" s="30"/>
    </row>
    <row r="267" spans="1:3">
      <c r="A267" s="42" t="s">
        <v>274</v>
      </c>
      <c r="B267" s="41"/>
      <c r="C267" s="30"/>
    </row>
    <row r="268" spans="1:3">
      <c r="A268" s="42" t="s">
        <v>275</v>
      </c>
      <c r="B268" s="41"/>
      <c r="C268" s="30"/>
    </row>
    <row r="269" spans="1:3">
      <c r="A269" s="42" t="s">
        <v>276</v>
      </c>
      <c r="B269" s="41"/>
      <c r="C269" s="30"/>
    </row>
    <row r="270" spans="1:3">
      <c r="A270" s="42" t="s">
        <v>277</v>
      </c>
      <c r="B270" s="41"/>
      <c r="C270" s="30"/>
    </row>
    <row r="271" spans="1:3">
      <c r="A271" s="42" t="s">
        <v>278</v>
      </c>
      <c r="B271" s="41"/>
      <c r="C271" s="30"/>
    </row>
    <row r="272" spans="1:3">
      <c r="A272" s="30" t="s">
        <v>16</v>
      </c>
      <c r="B272" s="41">
        <f>B273+B283+B312+B324+B333+B390</f>
        <v>12087</v>
      </c>
      <c r="C272" s="30"/>
    </row>
    <row r="273" spans="1:3">
      <c r="A273" s="40" t="s">
        <v>279</v>
      </c>
      <c r="B273" s="41">
        <f>SUM(B274:B282)</f>
        <v>1598</v>
      </c>
      <c r="C273" s="30"/>
    </row>
    <row r="274" spans="1:3">
      <c r="A274" s="40" t="s">
        <v>280</v>
      </c>
      <c r="B274" s="41">
        <v>30</v>
      </c>
      <c r="C274" s="30"/>
    </row>
    <row r="275" spans="1:3">
      <c r="A275" s="40" t="s">
        <v>281</v>
      </c>
      <c r="B275" s="41"/>
      <c r="C275" s="30"/>
    </row>
    <row r="276" spans="1:3">
      <c r="A276" s="42" t="s">
        <v>282</v>
      </c>
      <c r="B276" s="41">
        <v>1558</v>
      </c>
      <c r="C276" s="30"/>
    </row>
    <row r="277" spans="1:3">
      <c r="A277" s="42" t="s">
        <v>283</v>
      </c>
      <c r="B277" s="41"/>
      <c r="C277" s="30"/>
    </row>
    <row r="278" spans="1:3">
      <c r="A278" s="42" t="s">
        <v>284</v>
      </c>
      <c r="B278" s="41"/>
      <c r="C278" s="30"/>
    </row>
    <row r="279" spans="1:3">
      <c r="A279" s="40" t="s">
        <v>285</v>
      </c>
      <c r="B279" s="41"/>
      <c r="C279" s="30"/>
    </row>
    <row r="280" spans="1:3">
      <c r="A280" s="40" t="s">
        <v>286</v>
      </c>
      <c r="B280" s="41"/>
      <c r="C280" s="30"/>
    </row>
    <row r="281" spans="1:3">
      <c r="A281" s="40" t="s">
        <v>287</v>
      </c>
      <c r="B281" s="41"/>
      <c r="C281" s="30"/>
    </row>
    <row r="282" spans="1:3">
      <c r="A282" s="42" t="s">
        <v>288</v>
      </c>
      <c r="B282" s="41">
        <v>10</v>
      </c>
      <c r="C282" s="30"/>
    </row>
    <row r="283" spans="1:3">
      <c r="A283" s="42" t="s">
        <v>289</v>
      </c>
      <c r="B283" s="41">
        <f>SUM(B284:B304)</f>
        <v>8871</v>
      </c>
      <c r="C283" s="30"/>
    </row>
    <row r="284" spans="1:3">
      <c r="A284" s="42" t="s">
        <v>125</v>
      </c>
      <c r="B284" s="41">
        <v>5431</v>
      </c>
      <c r="C284" s="30"/>
    </row>
    <row r="285" spans="1:3">
      <c r="A285" s="30" t="s">
        <v>126</v>
      </c>
      <c r="B285" s="41">
        <v>462</v>
      </c>
      <c r="C285" s="30"/>
    </row>
    <row r="286" spans="1:3">
      <c r="A286" s="40" t="s">
        <v>127</v>
      </c>
      <c r="B286" s="41"/>
      <c r="C286" s="30"/>
    </row>
    <row r="287" spans="1:3">
      <c r="A287" s="40" t="s">
        <v>290</v>
      </c>
      <c r="B287" s="41">
        <v>70</v>
      </c>
      <c r="C287" s="30"/>
    </row>
    <row r="288" spans="1:3">
      <c r="A288" s="40" t="s">
        <v>291</v>
      </c>
      <c r="B288" s="41">
        <v>15</v>
      </c>
      <c r="C288" s="30"/>
    </row>
    <row r="289" spans="1:3">
      <c r="A289" s="42" t="s">
        <v>292</v>
      </c>
      <c r="B289" s="41">
        <v>25</v>
      </c>
      <c r="C289" s="30"/>
    </row>
    <row r="290" spans="1:3">
      <c r="A290" s="42" t="s">
        <v>293</v>
      </c>
      <c r="B290" s="41"/>
      <c r="C290" s="30"/>
    </row>
    <row r="291" spans="1:3">
      <c r="A291" s="42" t="s">
        <v>294</v>
      </c>
      <c r="B291" s="41"/>
      <c r="C291" s="30"/>
    </row>
    <row r="292" spans="1:3">
      <c r="A292" s="40" t="s">
        <v>295</v>
      </c>
      <c r="B292" s="41"/>
      <c r="C292" s="30"/>
    </row>
    <row r="293" spans="1:3">
      <c r="A293" s="40" t="s">
        <v>296</v>
      </c>
      <c r="B293" s="41"/>
      <c r="C293" s="30"/>
    </row>
    <row r="294" spans="1:3">
      <c r="A294" s="40" t="s">
        <v>297</v>
      </c>
      <c r="B294" s="41">
        <v>80</v>
      </c>
      <c r="C294" s="30"/>
    </row>
    <row r="295" spans="1:3">
      <c r="A295" s="42" t="s">
        <v>298</v>
      </c>
      <c r="B295" s="41">
        <v>1394</v>
      </c>
      <c r="C295" s="30"/>
    </row>
    <row r="296" spans="1:3">
      <c r="A296" s="42" t="s">
        <v>299</v>
      </c>
      <c r="B296" s="41"/>
      <c r="C296" s="30"/>
    </row>
    <row r="297" spans="1:3">
      <c r="A297" s="42" t="s">
        <v>300</v>
      </c>
      <c r="B297" s="41">
        <v>32</v>
      </c>
      <c r="C297" s="30"/>
    </row>
    <row r="298" spans="1:3">
      <c r="A298" s="30" t="s">
        <v>301</v>
      </c>
      <c r="B298" s="41"/>
      <c r="C298" s="30"/>
    </row>
    <row r="299" spans="1:3">
      <c r="A299" s="40" t="s">
        <v>302</v>
      </c>
      <c r="B299" s="41">
        <v>44</v>
      </c>
      <c r="C299" s="30"/>
    </row>
    <row r="300" spans="1:3">
      <c r="A300" s="40" t="s">
        <v>303</v>
      </c>
      <c r="B300" s="41">
        <v>100</v>
      </c>
      <c r="C300" s="30"/>
    </row>
    <row r="301" spans="1:3">
      <c r="A301" s="40" t="s">
        <v>304</v>
      </c>
      <c r="B301" s="41"/>
      <c r="C301" s="30"/>
    </row>
    <row r="302" spans="1:3">
      <c r="A302" s="42" t="s">
        <v>168</v>
      </c>
      <c r="B302" s="41"/>
      <c r="C302" s="30"/>
    </row>
    <row r="303" spans="1:3">
      <c r="A303" s="42" t="s">
        <v>134</v>
      </c>
      <c r="B303" s="41"/>
      <c r="C303" s="30"/>
    </row>
    <row r="304" spans="1:3">
      <c r="A304" s="42" t="s">
        <v>305</v>
      </c>
      <c r="B304" s="41">
        <v>1218</v>
      </c>
      <c r="C304" s="30"/>
    </row>
    <row r="305" spans="1:3">
      <c r="A305" s="40" t="s">
        <v>306</v>
      </c>
      <c r="B305" s="41"/>
      <c r="C305" s="30"/>
    </row>
    <row r="306" spans="1:3">
      <c r="A306" s="40" t="s">
        <v>125</v>
      </c>
      <c r="B306" s="41"/>
      <c r="C306" s="30"/>
    </row>
    <row r="307" spans="1:3">
      <c r="A307" s="40" t="s">
        <v>126</v>
      </c>
      <c r="B307" s="41"/>
      <c r="C307" s="30"/>
    </row>
    <row r="308" spans="1:3">
      <c r="A308" s="42" t="s">
        <v>127</v>
      </c>
      <c r="B308" s="41"/>
      <c r="C308" s="30"/>
    </row>
    <row r="309" spans="1:3">
      <c r="A309" s="42" t="s">
        <v>307</v>
      </c>
      <c r="B309" s="41"/>
      <c r="C309" s="30"/>
    </row>
    <row r="310" spans="1:3">
      <c r="A310" s="42" t="s">
        <v>134</v>
      </c>
      <c r="B310" s="41"/>
      <c r="C310" s="30"/>
    </row>
    <row r="311" spans="1:3">
      <c r="A311" s="30" t="s">
        <v>308</v>
      </c>
      <c r="B311" s="41"/>
      <c r="C311" s="30"/>
    </row>
    <row r="312" spans="1:3">
      <c r="A312" s="40" t="s">
        <v>309</v>
      </c>
      <c r="B312" s="41">
        <f>SUM(B313:B323)</f>
        <v>524</v>
      </c>
      <c r="C312" s="30"/>
    </row>
    <row r="313" spans="1:3">
      <c r="A313" s="40" t="s">
        <v>125</v>
      </c>
      <c r="B313" s="41">
        <f>282+85</f>
        <v>367</v>
      </c>
      <c r="C313" s="30"/>
    </row>
    <row r="314" spans="1:3">
      <c r="A314" s="40" t="s">
        <v>126</v>
      </c>
      <c r="B314" s="41"/>
      <c r="C314" s="30"/>
    </row>
    <row r="315" spans="1:3">
      <c r="A315" s="42" t="s">
        <v>127</v>
      </c>
      <c r="B315" s="41"/>
      <c r="C315" s="30"/>
    </row>
    <row r="316" spans="1:3">
      <c r="A316" s="42" t="s">
        <v>310</v>
      </c>
      <c r="B316" s="41"/>
      <c r="C316" s="30"/>
    </row>
    <row r="317" spans="1:3">
      <c r="A317" s="42" t="s">
        <v>311</v>
      </c>
      <c r="B317" s="41"/>
      <c r="C317" s="30"/>
    </row>
    <row r="318" spans="1:3">
      <c r="A318" s="40" t="s">
        <v>312</v>
      </c>
      <c r="B318" s="41"/>
      <c r="C318" s="30"/>
    </row>
    <row r="319" spans="1:3">
      <c r="A319" s="40" t="s">
        <v>313</v>
      </c>
      <c r="B319" s="41"/>
      <c r="C319" s="30"/>
    </row>
    <row r="320" spans="1:3">
      <c r="A320" s="40" t="s">
        <v>314</v>
      </c>
      <c r="B320" s="41"/>
      <c r="C320" s="30"/>
    </row>
    <row r="321" spans="1:3">
      <c r="A321" s="42" t="s">
        <v>315</v>
      </c>
      <c r="B321" s="41"/>
      <c r="C321" s="30"/>
    </row>
    <row r="322" spans="1:3">
      <c r="A322" s="42" t="s">
        <v>134</v>
      </c>
      <c r="B322" s="41"/>
      <c r="C322" s="30"/>
    </row>
    <row r="323" spans="1:3">
      <c r="A323" s="42" t="s">
        <v>316</v>
      </c>
      <c r="B323" s="41">
        <f>10+147</f>
        <v>157</v>
      </c>
      <c r="C323" s="30"/>
    </row>
    <row r="324" spans="1:3">
      <c r="A324" s="30" t="s">
        <v>317</v>
      </c>
      <c r="B324" s="41">
        <f>SUM(B325:B332)</f>
        <v>722</v>
      </c>
      <c r="C324" s="30"/>
    </row>
    <row r="325" spans="1:3">
      <c r="A325" s="40" t="s">
        <v>125</v>
      </c>
      <c r="B325" s="41">
        <f>375+110</f>
        <v>485</v>
      </c>
      <c r="C325" s="30"/>
    </row>
    <row r="326" spans="1:3">
      <c r="A326" s="40" t="s">
        <v>126</v>
      </c>
      <c r="B326" s="41"/>
      <c r="C326" s="30"/>
    </row>
    <row r="327" spans="1:3">
      <c r="A327" s="40" t="s">
        <v>127</v>
      </c>
      <c r="B327" s="41"/>
      <c r="C327" s="30"/>
    </row>
    <row r="328" spans="1:3">
      <c r="A328" s="42" t="s">
        <v>318</v>
      </c>
      <c r="B328" s="41"/>
      <c r="C328" s="30"/>
    </row>
    <row r="329" spans="1:3">
      <c r="A329" s="42" t="s">
        <v>319</v>
      </c>
      <c r="B329" s="41"/>
      <c r="C329" s="30"/>
    </row>
    <row r="330" spans="1:3">
      <c r="A330" s="42" t="s">
        <v>320</v>
      </c>
      <c r="B330" s="41"/>
      <c r="C330" s="30"/>
    </row>
    <row r="331" spans="1:3">
      <c r="A331" s="40" t="s">
        <v>134</v>
      </c>
      <c r="B331" s="41"/>
      <c r="C331" s="30"/>
    </row>
    <row r="332" spans="1:3">
      <c r="A332" s="40" t="s">
        <v>321</v>
      </c>
      <c r="B332" s="41">
        <v>237</v>
      </c>
      <c r="C332" s="30"/>
    </row>
    <row r="333" spans="1:3">
      <c r="A333" s="40" t="s">
        <v>322</v>
      </c>
      <c r="B333" s="41">
        <f>SUM(B334:B346)</f>
        <v>372</v>
      </c>
      <c r="C333" s="30"/>
    </row>
    <row r="334" spans="1:3">
      <c r="A334" s="42" t="s">
        <v>125</v>
      </c>
      <c r="B334" s="41">
        <v>193</v>
      </c>
      <c r="C334" s="30"/>
    </row>
    <row r="335" spans="1:3">
      <c r="A335" s="42" t="s">
        <v>126</v>
      </c>
      <c r="B335" s="41"/>
      <c r="C335" s="30"/>
    </row>
    <row r="336" spans="1:3">
      <c r="A336" s="42" t="s">
        <v>127</v>
      </c>
      <c r="B336" s="41"/>
      <c r="C336" s="30"/>
    </row>
    <row r="337" spans="1:3">
      <c r="A337" s="30" t="s">
        <v>323</v>
      </c>
      <c r="B337" s="41">
        <v>10</v>
      </c>
      <c r="C337" s="30"/>
    </row>
    <row r="338" spans="1:3">
      <c r="A338" s="40" t="s">
        <v>324</v>
      </c>
      <c r="B338" s="41">
        <v>10</v>
      </c>
      <c r="C338" s="30"/>
    </row>
    <row r="339" spans="1:3">
      <c r="A339" s="40" t="s">
        <v>325</v>
      </c>
      <c r="B339" s="41">
        <v>8</v>
      </c>
      <c r="C339" s="30"/>
    </row>
    <row r="340" spans="1:3">
      <c r="A340" s="40" t="s">
        <v>326</v>
      </c>
      <c r="B340" s="41">
        <v>35</v>
      </c>
      <c r="C340" s="30"/>
    </row>
    <row r="341" spans="1:3">
      <c r="A341" s="42" t="s">
        <v>327</v>
      </c>
      <c r="B341" s="41"/>
      <c r="C341" s="30"/>
    </row>
    <row r="342" spans="1:3">
      <c r="A342" s="42" t="s">
        <v>328</v>
      </c>
      <c r="B342" s="41"/>
      <c r="C342" s="30"/>
    </row>
    <row r="343" spans="1:3">
      <c r="A343" s="42" t="s">
        <v>329</v>
      </c>
      <c r="B343" s="41">
        <v>5</v>
      </c>
      <c r="C343" s="30"/>
    </row>
    <row r="344" spans="1:3">
      <c r="A344" s="42" t="s">
        <v>330</v>
      </c>
      <c r="B344" s="41"/>
      <c r="C344" s="30"/>
    </row>
    <row r="345" spans="1:3">
      <c r="A345" s="42" t="s">
        <v>134</v>
      </c>
      <c r="B345" s="41">
        <v>45</v>
      </c>
      <c r="C345" s="30"/>
    </row>
    <row r="346" spans="1:3">
      <c r="A346" s="40" t="s">
        <v>331</v>
      </c>
      <c r="B346" s="41">
        <v>66</v>
      </c>
      <c r="C346" s="30"/>
    </row>
    <row r="347" spans="1:3">
      <c r="A347" s="40" t="s">
        <v>332</v>
      </c>
      <c r="B347" s="41"/>
      <c r="C347" s="30"/>
    </row>
    <row r="348" spans="1:3">
      <c r="A348" s="40" t="s">
        <v>125</v>
      </c>
      <c r="B348" s="41"/>
      <c r="C348" s="30"/>
    </row>
    <row r="349" spans="1:3">
      <c r="A349" s="42" t="s">
        <v>126</v>
      </c>
      <c r="B349" s="41"/>
      <c r="C349" s="30"/>
    </row>
    <row r="350" spans="1:3">
      <c r="A350" s="42" t="s">
        <v>127</v>
      </c>
      <c r="B350" s="41"/>
      <c r="C350" s="30"/>
    </row>
    <row r="351" spans="1:3">
      <c r="A351" s="42" t="s">
        <v>333</v>
      </c>
      <c r="B351" s="41"/>
      <c r="C351" s="30"/>
    </row>
    <row r="352" spans="1:3">
      <c r="A352" s="30" t="s">
        <v>334</v>
      </c>
      <c r="B352" s="41"/>
      <c r="C352" s="30"/>
    </row>
    <row r="353" spans="1:3">
      <c r="A353" s="40" t="s">
        <v>335</v>
      </c>
      <c r="B353" s="41"/>
      <c r="C353" s="30"/>
    </row>
    <row r="354" spans="1:3">
      <c r="A354" s="40" t="s">
        <v>134</v>
      </c>
      <c r="B354" s="41"/>
      <c r="C354" s="30"/>
    </row>
    <row r="355" spans="1:3">
      <c r="A355" s="40" t="s">
        <v>336</v>
      </c>
      <c r="B355" s="41"/>
      <c r="C355" s="30"/>
    </row>
    <row r="356" spans="1:3">
      <c r="A356" s="42" t="s">
        <v>337</v>
      </c>
      <c r="B356" s="41"/>
      <c r="C356" s="30"/>
    </row>
    <row r="357" spans="1:3">
      <c r="A357" s="42" t="s">
        <v>125</v>
      </c>
      <c r="B357" s="41"/>
      <c r="C357" s="30"/>
    </row>
    <row r="358" spans="1:3">
      <c r="A358" s="42" t="s">
        <v>126</v>
      </c>
      <c r="B358" s="41"/>
      <c r="C358" s="30"/>
    </row>
    <row r="359" spans="1:3">
      <c r="A359" s="40" t="s">
        <v>127</v>
      </c>
      <c r="B359" s="41"/>
      <c r="C359" s="30"/>
    </row>
    <row r="360" spans="1:3">
      <c r="A360" s="40" t="s">
        <v>338</v>
      </c>
      <c r="B360" s="41"/>
      <c r="C360" s="30"/>
    </row>
    <row r="361" spans="1:3">
      <c r="A361" s="40" t="s">
        <v>339</v>
      </c>
      <c r="B361" s="41"/>
      <c r="C361" s="30"/>
    </row>
    <row r="362" spans="1:3">
      <c r="A362" s="42" t="s">
        <v>340</v>
      </c>
      <c r="B362" s="41"/>
      <c r="C362" s="30"/>
    </row>
    <row r="363" spans="1:3">
      <c r="A363" s="42" t="s">
        <v>134</v>
      </c>
      <c r="B363" s="41"/>
      <c r="C363" s="30"/>
    </row>
    <row r="364" spans="1:3">
      <c r="A364" s="42" t="s">
        <v>341</v>
      </c>
      <c r="B364" s="41"/>
      <c r="C364" s="30"/>
    </row>
    <row r="365" spans="1:3">
      <c r="A365" s="30" t="s">
        <v>342</v>
      </c>
      <c r="B365" s="41"/>
      <c r="C365" s="30"/>
    </row>
    <row r="366" spans="1:3">
      <c r="A366" s="40" t="s">
        <v>125</v>
      </c>
      <c r="B366" s="41"/>
      <c r="C366" s="30"/>
    </row>
    <row r="367" spans="1:3">
      <c r="A367" s="40" t="s">
        <v>126</v>
      </c>
      <c r="B367" s="41"/>
      <c r="C367" s="30"/>
    </row>
    <row r="368" spans="1:3">
      <c r="A368" s="40" t="s">
        <v>127</v>
      </c>
      <c r="B368" s="41"/>
      <c r="C368" s="30"/>
    </row>
    <row r="369" spans="1:3">
      <c r="A369" s="42" t="s">
        <v>343</v>
      </c>
      <c r="B369" s="41"/>
      <c r="C369" s="30"/>
    </row>
    <row r="370" spans="1:3">
      <c r="A370" s="42" t="s">
        <v>344</v>
      </c>
      <c r="B370" s="41"/>
      <c r="C370" s="30"/>
    </row>
    <row r="371" spans="1:3">
      <c r="A371" s="42" t="s">
        <v>134</v>
      </c>
      <c r="B371" s="41"/>
      <c r="C371" s="30"/>
    </row>
    <row r="372" spans="1:3">
      <c r="A372" s="40" t="s">
        <v>345</v>
      </c>
      <c r="B372" s="41"/>
      <c r="C372" s="30"/>
    </row>
    <row r="373" spans="1:3">
      <c r="A373" s="40" t="s">
        <v>346</v>
      </c>
      <c r="B373" s="41"/>
      <c r="C373" s="30"/>
    </row>
    <row r="374" spans="1:3">
      <c r="A374" s="40" t="s">
        <v>125</v>
      </c>
      <c r="B374" s="41"/>
      <c r="C374" s="30"/>
    </row>
    <row r="375" spans="1:3">
      <c r="A375" s="42" t="s">
        <v>126</v>
      </c>
      <c r="B375" s="41"/>
      <c r="C375" s="30"/>
    </row>
    <row r="376" spans="1:3">
      <c r="A376" s="42" t="s">
        <v>347</v>
      </c>
      <c r="B376" s="41"/>
      <c r="C376" s="30"/>
    </row>
    <row r="377" spans="1:3">
      <c r="A377" s="42" t="s">
        <v>348</v>
      </c>
      <c r="B377" s="41"/>
      <c r="C377" s="30"/>
    </row>
    <row r="378" spans="1:3">
      <c r="A378" s="30" t="s">
        <v>349</v>
      </c>
      <c r="B378" s="41"/>
      <c r="C378" s="30"/>
    </row>
    <row r="379" spans="1:3">
      <c r="A379" s="40" t="s">
        <v>302</v>
      </c>
      <c r="B379" s="41"/>
      <c r="C379" s="30"/>
    </row>
    <row r="380" spans="1:3">
      <c r="A380" s="40" t="s">
        <v>350</v>
      </c>
      <c r="B380" s="41"/>
      <c r="C380" s="30"/>
    </row>
    <row r="381" spans="1:3">
      <c r="A381" s="40" t="s">
        <v>351</v>
      </c>
      <c r="B381" s="41"/>
      <c r="C381" s="30"/>
    </row>
    <row r="382" spans="1:3">
      <c r="A382" s="40" t="s">
        <v>352</v>
      </c>
      <c r="B382" s="41"/>
      <c r="C382" s="30"/>
    </row>
    <row r="383" spans="1:3">
      <c r="A383" s="42" t="s">
        <v>125</v>
      </c>
      <c r="B383" s="41"/>
      <c r="C383" s="30"/>
    </row>
    <row r="384" spans="1:3">
      <c r="A384" s="42" t="s">
        <v>353</v>
      </c>
      <c r="B384" s="41"/>
      <c r="C384" s="30"/>
    </row>
    <row r="385" spans="1:3">
      <c r="A385" s="42" t="s">
        <v>354</v>
      </c>
      <c r="B385" s="41"/>
      <c r="C385" s="30"/>
    </row>
    <row r="386" spans="1:3">
      <c r="A386" s="42" t="s">
        <v>355</v>
      </c>
      <c r="B386" s="41"/>
      <c r="C386" s="30"/>
    </row>
    <row r="387" spans="1:3">
      <c r="A387" s="30" t="s">
        <v>356</v>
      </c>
      <c r="B387" s="41"/>
      <c r="C387" s="30"/>
    </row>
    <row r="388" spans="1:3">
      <c r="A388" s="40" t="s">
        <v>357</v>
      </c>
      <c r="B388" s="41"/>
      <c r="C388" s="30"/>
    </row>
    <row r="389" spans="1:3">
      <c r="A389" s="40" t="s">
        <v>358</v>
      </c>
      <c r="B389" s="41"/>
      <c r="C389" s="30"/>
    </row>
    <row r="390" spans="1:3">
      <c r="A390" s="40" t="s">
        <v>359</v>
      </c>
      <c r="B390" s="41"/>
      <c r="C390" s="30"/>
    </row>
    <row r="391" spans="1:3">
      <c r="A391" s="30" t="s">
        <v>17</v>
      </c>
      <c r="B391" s="41">
        <f>B392+B397+B406+B431+B437+B444</f>
        <v>40940</v>
      </c>
      <c r="C391" s="30"/>
    </row>
    <row r="392" spans="1:3">
      <c r="A392" s="42" t="s">
        <v>360</v>
      </c>
      <c r="B392" s="41">
        <f>SUM(B393:B396)</f>
        <v>950</v>
      </c>
      <c r="C392" s="30"/>
    </row>
    <row r="393" spans="1:3">
      <c r="A393" s="40" t="s">
        <v>125</v>
      </c>
      <c r="B393" s="41">
        <v>338</v>
      </c>
      <c r="C393" s="30"/>
    </row>
    <row r="394" spans="1:3">
      <c r="A394" s="40" t="s">
        <v>126</v>
      </c>
      <c r="B394" s="41">
        <v>400</v>
      </c>
      <c r="C394" s="30"/>
    </row>
    <row r="395" spans="1:3">
      <c r="A395" s="40" t="s">
        <v>127</v>
      </c>
      <c r="B395" s="41"/>
      <c r="C395" s="30"/>
    </row>
    <row r="396" spans="1:3">
      <c r="A396" s="42" t="s">
        <v>361</v>
      </c>
      <c r="B396" s="41">
        <v>212</v>
      </c>
      <c r="C396" s="30"/>
    </row>
    <row r="397" spans="1:3">
      <c r="A397" s="40" t="s">
        <v>362</v>
      </c>
      <c r="B397" s="41">
        <f>SUM(B398:B405)</f>
        <v>37888</v>
      </c>
      <c r="C397" s="30"/>
    </row>
    <row r="398" spans="1:3">
      <c r="A398" s="40" t="s">
        <v>363</v>
      </c>
      <c r="B398" s="41">
        <v>3912</v>
      </c>
      <c r="C398" s="30"/>
    </row>
    <row r="399" spans="1:3">
      <c r="A399" s="40" t="s">
        <v>364</v>
      </c>
      <c r="B399" s="41">
        <v>8153</v>
      </c>
      <c r="C399" s="30"/>
    </row>
    <row r="400" spans="1:3">
      <c r="A400" s="42" t="s">
        <v>365</v>
      </c>
      <c r="B400" s="41">
        <v>4862</v>
      </c>
      <c r="C400" s="30"/>
    </row>
    <row r="401" spans="1:3">
      <c r="A401" s="42" t="s">
        <v>366</v>
      </c>
      <c r="B401" s="41">
        <v>2961</v>
      </c>
      <c r="C401" s="30"/>
    </row>
    <row r="402" spans="1:3">
      <c r="A402" s="42" t="s">
        <v>367</v>
      </c>
      <c r="B402" s="41"/>
      <c r="C402" s="30"/>
    </row>
    <row r="403" spans="1:3">
      <c r="A403" s="40" t="s">
        <v>368</v>
      </c>
      <c r="B403" s="41"/>
      <c r="C403" s="30"/>
    </row>
    <row r="404" spans="1:3">
      <c r="A404" s="40" t="s">
        <v>369</v>
      </c>
      <c r="B404" s="41"/>
      <c r="C404" s="30"/>
    </row>
    <row r="405" spans="1:3">
      <c r="A405" s="40" t="s">
        <v>370</v>
      </c>
      <c r="B405" s="41">
        <v>18000</v>
      </c>
      <c r="C405" s="30"/>
    </row>
    <row r="406" spans="1:3">
      <c r="A406" s="40" t="s">
        <v>371</v>
      </c>
      <c r="B406" s="41">
        <f>SUM(B407:B412)</f>
        <v>1144</v>
      </c>
      <c r="C406" s="30"/>
    </row>
    <row r="407" spans="1:3">
      <c r="A407" s="40" t="s">
        <v>372</v>
      </c>
      <c r="B407" s="41"/>
      <c r="C407" s="30"/>
    </row>
    <row r="408" spans="1:3">
      <c r="A408" s="40" t="s">
        <v>373</v>
      </c>
      <c r="B408" s="41">
        <v>321</v>
      </c>
      <c r="C408" s="30"/>
    </row>
    <row r="409" spans="1:3">
      <c r="A409" s="40" t="s">
        <v>374</v>
      </c>
      <c r="B409" s="41">
        <v>24</v>
      </c>
      <c r="C409" s="30"/>
    </row>
    <row r="410" spans="1:3">
      <c r="A410" s="42" t="s">
        <v>375</v>
      </c>
      <c r="B410" s="41">
        <f>565</f>
        <v>565</v>
      </c>
      <c r="C410" s="30"/>
    </row>
    <row r="411" spans="1:3">
      <c r="A411" s="42" t="s">
        <v>376</v>
      </c>
      <c r="B411" s="41">
        <v>100</v>
      </c>
      <c r="C411" s="30"/>
    </row>
    <row r="412" spans="1:3">
      <c r="A412" s="42" t="s">
        <v>377</v>
      </c>
      <c r="B412" s="41">
        <v>134</v>
      </c>
      <c r="C412" s="30"/>
    </row>
    <row r="413" spans="1:3">
      <c r="A413" s="30" t="s">
        <v>378</v>
      </c>
      <c r="B413" s="41"/>
      <c r="C413" s="30"/>
    </row>
    <row r="414" spans="1:3">
      <c r="A414" s="40" t="s">
        <v>379</v>
      </c>
      <c r="B414" s="41"/>
      <c r="C414" s="30"/>
    </row>
    <row r="415" spans="1:3">
      <c r="A415" s="40" t="s">
        <v>380</v>
      </c>
      <c r="B415" s="41"/>
      <c r="C415" s="30"/>
    </row>
    <row r="416" spans="1:3">
      <c r="A416" s="40" t="s">
        <v>381</v>
      </c>
      <c r="B416" s="41"/>
      <c r="C416" s="30"/>
    </row>
    <row r="417" spans="1:3">
      <c r="A417" s="42" t="s">
        <v>382</v>
      </c>
      <c r="B417" s="41"/>
      <c r="C417" s="30"/>
    </row>
    <row r="418" spans="1:3">
      <c r="A418" s="42" t="s">
        <v>383</v>
      </c>
      <c r="B418" s="41"/>
      <c r="C418" s="30"/>
    </row>
    <row r="419" spans="1:3">
      <c r="A419" s="42" t="s">
        <v>384</v>
      </c>
      <c r="B419" s="41"/>
      <c r="C419" s="30"/>
    </row>
    <row r="420" spans="1:3">
      <c r="A420" s="40" t="s">
        <v>385</v>
      </c>
      <c r="B420" s="41"/>
      <c r="C420" s="30"/>
    </row>
    <row r="421" spans="1:3">
      <c r="A421" s="40" t="s">
        <v>386</v>
      </c>
      <c r="B421" s="41"/>
      <c r="C421" s="30"/>
    </row>
    <row r="422" spans="1:3">
      <c r="A422" s="40" t="s">
        <v>387</v>
      </c>
      <c r="B422" s="41"/>
      <c r="C422" s="30"/>
    </row>
    <row r="423" spans="1:3">
      <c r="A423" s="42" t="s">
        <v>388</v>
      </c>
      <c r="B423" s="41"/>
      <c r="C423" s="30"/>
    </row>
    <row r="424" spans="1:3">
      <c r="A424" s="42" t="s">
        <v>389</v>
      </c>
      <c r="B424" s="41"/>
      <c r="C424" s="30"/>
    </row>
    <row r="425" spans="1:3">
      <c r="A425" s="42" t="s">
        <v>390</v>
      </c>
      <c r="B425" s="41"/>
      <c r="C425" s="30"/>
    </row>
    <row r="426" spans="1:3">
      <c r="A426" s="30" t="s">
        <v>391</v>
      </c>
      <c r="B426" s="41"/>
      <c r="C426" s="30"/>
    </row>
    <row r="427" spans="1:3">
      <c r="A427" s="40" t="s">
        <v>392</v>
      </c>
      <c r="B427" s="41"/>
      <c r="C427" s="30"/>
    </row>
    <row r="428" spans="1:3">
      <c r="A428" s="40" t="s">
        <v>393</v>
      </c>
      <c r="B428" s="41"/>
      <c r="C428" s="30"/>
    </row>
    <row r="429" spans="1:3">
      <c r="A429" s="40" t="s">
        <v>394</v>
      </c>
      <c r="B429" s="41"/>
      <c r="C429" s="30"/>
    </row>
    <row r="430" spans="1:3">
      <c r="A430" s="42" t="s">
        <v>395</v>
      </c>
      <c r="B430" s="41"/>
      <c r="C430" s="30"/>
    </row>
    <row r="431" spans="1:3">
      <c r="A431" s="42" t="s">
        <v>396</v>
      </c>
      <c r="B431" s="41">
        <v>140</v>
      </c>
      <c r="C431" s="30"/>
    </row>
    <row r="432" spans="1:3">
      <c r="A432" s="42" t="s">
        <v>397</v>
      </c>
      <c r="B432" s="41"/>
      <c r="C432" s="30"/>
    </row>
    <row r="433" spans="1:3">
      <c r="A433" s="40" t="s">
        <v>398</v>
      </c>
      <c r="B433" s="41">
        <v>260</v>
      </c>
      <c r="C433" s="30"/>
    </row>
    <row r="434" spans="1:3">
      <c r="A434" s="40" t="s">
        <v>399</v>
      </c>
      <c r="B434" s="41"/>
      <c r="C434" s="30"/>
    </row>
    <row r="435" spans="1:3">
      <c r="A435" s="40" t="s">
        <v>400</v>
      </c>
      <c r="B435" s="41"/>
      <c r="C435" s="30"/>
    </row>
    <row r="436" spans="1:3">
      <c r="A436" s="40" t="s">
        <v>401</v>
      </c>
      <c r="B436" s="41"/>
      <c r="C436" s="30"/>
    </row>
    <row r="437" spans="1:3">
      <c r="A437" s="40" t="s">
        <v>402</v>
      </c>
      <c r="B437" s="41">
        <f>SUM(B438:B443)</f>
        <v>818</v>
      </c>
      <c r="C437" s="30"/>
    </row>
    <row r="438" spans="1:3">
      <c r="A438" s="42" t="s">
        <v>403</v>
      </c>
      <c r="B438" s="41"/>
      <c r="C438" s="30"/>
    </row>
    <row r="439" spans="1:3">
      <c r="A439" s="42" t="s">
        <v>404</v>
      </c>
      <c r="B439" s="41"/>
      <c r="C439" s="30"/>
    </row>
    <row r="440" spans="1:3">
      <c r="A440" s="42" t="s">
        <v>405</v>
      </c>
      <c r="B440" s="41"/>
      <c r="C440" s="30"/>
    </row>
    <row r="441" spans="1:3">
      <c r="A441" s="30" t="s">
        <v>406</v>
      </c>
      <c r="B441" s="41">
        <v>800</v>
      </c>
      <c r="C441" s="30"/>
    </row>
    <row r="442" spans="1:3">
      <c r="A442" s="40" t="s">
        <v>407</v>
      </c>
      <c r="B442" s="41"/>
      <c r="C442" s="30"/>
    </row>
    <row r="443" spans="1:3">
      <c r="A443" s="40" t="s">
        <v>408</v>
      </c>
      <c r="B443" s="41">
        <v>18</v>
      </c>
      <c r="C443" s="30"/>
    </row>
    <row r="444" spans="1:3">
      <c r="A444" s="40" t="s">
        <v>409</v>
      </c>
      <c r="B444" s="41"/>
      <c r="C444" s="30"/>
    </row>
    <row r="445" spans="1:3">
      <c r="A445" s="30" t="s">
        <v>18</v>
      </c>
      <c r="B445" s="41">
        <f>B446+B460+B466+B472+B482+B496</f>
        <v>6536</v>
      </c>
      <c r="C445" s="30"/>
    </row>
    <row r="446" spans="1:3">
      <c r="A446" s="42" t="s">
        <v>410</v>
      </c>
      <c r="B446" s="41">
        <f>+SUM(B447:B450)</f>
        <v>339</v>
      </c>
      <c r="C446" s="30"/>
    </row>
    <row r="447" spans="1:3">
      <c r="A447" s="40" t="s">
        <v>125</v>
      </c>
      <c r="B447" s="41">
        <v>192</v>
      </c>
      <c r="C447" s="30"/>
    </row>
    <row r="448" spans="1:3">
      <c r="A448" s="40" t="s">
        <v>126</v>
      </c>
      <c r="B448" s="41">
        <v>147</v>
      </c>
      <c r="C448" s="30"/>
    </row>
    <row r="449" spans="1:3">
      <c r="A449" s="40" t="s">
        <v>127</v>
      </c>
      <c r="B449" s="41"/>
      <c r="C449" s="30"/>
    </row>
    <row r="450" spans="1:3">
      <c r="A450" s="42" t="s">
        <v>411</v>
      </c>
      <c r="B450" s="41"/>
      <c r="C450" s="30"/>
    </row>
    <row r="451" spans="1:3">
      <c r="A451" s="40" t="s">
        <v>412</v>
      </c>
      <c r="B451" s="41"/>
      <c r="C451" s="30"/>
    </row>
    <row r="452" spans="1:3">
      <c r="A452" s="40" t="s">
        <v>413</v>
      </c>
      <c r="B452" s="41"/>
      <c r="C452" s="30"/>
    </row>
    <row r="453" spans="1:3">
      <c r="A453" s="40" t="s">
        <v>414</v>
      </c>
      <c r="B453" s="41"/>
      <c r="C453" s="30"/>
    </row>
    <row r="454" spans="1:3">
      <c r="A454" s="30" t="s">
        <v>415</v>
      </c>
      <c r="B454" s="41"/>
      <c r="C454" s="30"/>
    </row>
    <row r="455" spans="1:3">
      <c r="A455" s="40" t="s">
        <v>416</v>
      </c>
      <c r="B455" s="41"/>
      <c r="C455" s="30"/>
    </row>
    <row r="456" spans="1:3">
      <c r="A456" s="40" t="s">
        <v>417</v>
      </c>
      <c r="B456" s="41"/>
      <c r="C456" s="30"/>
    </row>
    <row r="457" spans="1:3">
      <c r="A457" s="40" t="s">
        <v>418</v>
      </c>
      <c r="B457" s="41"/>
      <c r="C457" s="30"/>
    </row>
    <row r="458" spans="1:3">
      <c r="A458" s="42" t="s">
        <v>419</v>
      </c>
      <c r="B458" s="41"/>
      <c r="C458" s="30"/>
    </row>
    <row r="459" spans="1:3">
      <c r="A459" s="42" t="s">
        <v>420</v>
      </c>
      <c r="B459" s="41"/>
      <c r="C459" s="30"/>
    </row>
    <row r="460" spans="1:3">
      <c r="A460" s="42" t="s">
        <v>421</v>
      </c>
      <c r="B460" s="41">
        <v>150</v>
      </c>
      <c r="C460" s="30"/>
    </row>
    <row r="461" spans="1:3">
      <c r="A461" s="40" t="s">
        <v>413</v>
      </c>
      <c r="B461" s="41"/>
      <c r="C461" s="30"/>
    </row>
    <row r="462" spans="1:3">
      <c r="A462" s="40" t="s">
        <v>422</v>
      </c>
      <c r="B462" s="41">
        <v>150</v>
      </c>
      <c r="C462" s="30"/>
    </row>
    <row r="463" spans="1:3">
      <c r="A463" s="40" t="s">
        <v>423</v>
      </c>
      <c r="B463" s="41"/>
      <c r="C463" s="30"/>
    </row>
    <row r="464" spans="1:3">
      <c r="A464" s="42" t="s">
        <v>424</v>
      </c>
      <c r="B464" s="41"/>
      <c r="C464" s="30"/>
    </row>
    <row r="465" spans="1:3">
      <c r="A465" s="42" t="s">
        <v>425</v>
      </c>
      <c r="B465" s="41"/>
      <c r="C465" s="30"/>
    </row>
    <row r="466" spans="1:3">
      <c r="A466" s="42" t="s">
        <v>426</v>
      </c>
      <c r="B466" s="41">
        <f>SUM(B467:B471)</f>
        <v>5069</v>
      </c>
      <c r="C466" s="30"/>
    </row>
    <row r="467" spans="1:3">
      <c r="A467" s="30" t="s">
        <v>413</v>
      </c>
      <c r="B467" s="41"/>
      <c r="C467" s="30"/>
    </row>
    <row r="468" spans="1:3">
      <c r="A468" s="40" t="s">
        <v>427</v>
      </c>
      <c r="B468" s="41"/>
      <c r="C468" s="30"/>
    </row>
    <row r="469" spans="1:3">
      <c r="A469" s="40" t="s">
        <v>428</v>
      </c>
      <c r="B469" s="41">
        <v>100</v>
      </c>
      <c r="C469" s="30"/>
    </row>
    <row r="470" spans="1:3">
      <c r="A470" s="40" t="s">
        <v>429</v>
      </c>
      <c r="B470" s="41">
        <v>4969</v>
      </c>
      <c r="C470" s="30"/>
    </row>
    <row r="471" spans="1:3">
      <c r="A471" s="42" t="s">
        <v>430</v>
      </c>
      <c r="B471" s="41"/>
      <c r="C471" s="30"/>
    </row>
    <row r="472" spans="1:3">
      <c r="A472" s="42" t="s">
        <v>431</v>
      </c>
      <c r="B472" s="41">
        <f>SUM(B473:B476)</f>
        <v>900</v>
      </c>
      <c r="C472" s="30"/>
    </row>
    <row r="473" spans="1:3">
      <c r="A473" s="42" t="s">
        <v>413</v>
      </c>
      <c r="B473" s="41"/>
      <c r="C473" s="30"/>
    </row>
    <row r="474" spans="1:3">
      <c r="A474" s="40" t="s">
        <v>432</v>
      </c>
      <c r="B474" s="41">
        <v>800</v>
      </c>
      <c r="C474" s="30"/>
    </row>
    <row r="475" spans="1:3">
      <c r="A475" s="40" t="s">
        <v>433</v>
      </c>
      <c r="B475" s="41"/>
      <c r="C475" s="30"/>
    </row>
    <row r="476" spans="1:3">
      <c r="A476" s="40" t="s">
        <v>434</v>
      </c>
      <c r="B476" s="41">
        <v>100</v>
      </c>
      <c r="C476" s="30"/>
    </row>
    <row r="477" spans="1:3">
      <c r="A477" s="42" t="s">
        <v>435</v>
      </c>
      <c r="B477" s="41"/>
      <c r="C477" s="30"/>
    </row>
    <row r="478" spans="1:3">
      <c r="A478" s="42" t="s">
        <v>436</v>
      </c>
      <c r="B478" s="41"/>
      <c r="C478" s="30"/>
    </row>
    <row r="479" spans="1:3">
      <c r="A479" s="42" t="s">
        <v>437</v>
      </c>
      <c r="B479" s="41"/>
      <c r="C479" s="30"/>
    </row>
    <row r="480" spans="1:3">
      <c r="A480" s="30" t="s">
        <v>438</v>
      </c>
      <c r="B480" s="41"/>
      <c r="C480" s="30"/>
    </row>
    <row r="481" spans="1:3">
      <c r="A481" s="40" t="s">
        <v>439</v>
      </c>
      <c r="B481" s="41"/>
      <c r="C481" s="30"/>
    </row>
    <row r="482" spans="1:3">
      <c r="A482" s="40" t="s">
        <v>440</v>
      </c>
      <c r="B482" s="41">
        <v>58</v>
      </c>
      <c r="C482" s="30"/>
    </row>
    <row r="483" spans="1:3">
      <c r="A483" s="40" t="s">
        <v>413</v>
      </c>
      <c r="B483" s="41"/>
      <c r="C483" s="30"/>
    </row>
    <row r="484" spans="1:3">
      <c r="A484" s="42" t="s">
        <v>441</v>
      </c>
      <c r="B484" s="41"/>
      <c r="C484" s="30"/>
    </row>
    <row r="485" spans="1:3">
      <c r="A485" s="42" t="s">
        <v>442</v>
      </c>
      <c r="B485" s="41"/>
      <c r="C485" s="30"/>
    </row>
    <row r="486" spans="1:3">
      <c r="A486" s="42" t="s">
        <v>443</v>
      </c>
      <c r="B486" s="41"/>
      <c r="C486" s="30"/>
    </row>
    <row r="487" spans="1:3">
      <c r="A487" s="40" t="s">
        <v>444</v>
      </c>
      <c r="B487" s="41"/>
      <c r="C487" s="30"/>
    </row>
    <row r="488" spans="1:3">
      <c r="A488" s="40" t="s">
        <v>445</v>
      </c>
      <c r="B488" s="41">
        <v>58</v>
      </c>
      <c r="C488" s="30"/>
    </row>
    <row r="489" spans="1:3">
      <c r="A489" s="40" t="s">
        <v>446</v>
      </c>
      <c r="B489" s="41"/>
      <c r="C489" s="30"/>
    </row>
    <row r="490" spans="1:3">
      <c r="A490" s="42" t="s">
        <v>447</v>
      </c>
      <c r="B490" s="41"/>
      <c r="C490" s="30"/>
    </row>
    <row r="491" spans="1:3">
      <c r="A491" s="42" t="s">
        <v>448</v>
      </c>
      <c r="B491" s="41"/>
      <c r="C491" s="30"/>
    </row>
    <row r="492" spans="1:3">
      <c r="A492" s="42" t="s">
        <v>449</v>
      </c>
      <c r="B492" s="41"/>
      <c r="C492" s="30"/>
    </row>
    <row r="493" spans="1:3">
      <c r="A493" s="30" t="s">
        <v>450</v>
      </c>
      <c r="B493" s="41"/>
      <c r="C493" s="30"/>
    </row>
    <row r="494" spans="1:3">
      <c r="A494" s="42" t="s">
        <v>451</v>
      </c>
      <c r="B494" s="41"/>
      <c r="C494" s="30"/>
    </row>
    <row r="495" spans="1:3">
      <c r="A495" s="42" t="s">
        <v>452</v>
      </c>
      <c r="B495" s="41"/>
      <c r="C495" s="30"/>
    </row>
    <row r="496" spans="1:3">
      <c r="A496" s="40" t="s">
        <v>453</v>
      </c>
      <c r="B496" s="41">
        <v>20</v>
      </c>
      <c r="C496" s="30"/>
    </row>
    <row r="497" spans="1:3">
      <c r="A497" s="40" t="s">
        <v>454</v>
      </c>
      <c r="B497" s="41"/>
      <c r="C497" s="30"/>
    </row>
    <row r="498" spans="1:3">
      <c r="A498" s="42" t="s">
        <v>455</v>
      </c>
      <c r="B498" s="41"/>
      <c r="C498" s="30"/>
    </row>
    <row r="499" spans="1:3">
      <c r="A499" s="42" t="s">
        <v>456</v>
      </c>
      <c r="B499" s="41"/>
      <c r="C499" s="30"/>
    </row>
    <row r="500" spans="1:3">
      <c r="A500" s="42" t="s">
        <v>457</v>
      </c>
      <c r="B500" s="41"/>
      <c r="C500" s="30"/>
    </row>
    <row r="501" spans="1:3">
      <c r="A501" s="30" t="s">
        <v>19</v>
      </c>
      <c r="B501" s="37">
        <f>B502+B516+B524+B535+B546</f>
        <v>5900</v>
      </c>
      <c r="C501" s="30"/>
    </row>
    <row r="502" spans="1:3">
      <c r="A502" s="30" t="s">
        <v>458</v>
      </c>
      <c r="B502" s="41">
        <f>SUM(B503:B515)</f>
        <v>1094</v>
      </c>
      <c r="C502" s="30"/>
    </row>
    <row r="503" spans="1:3">
      <c r="A503" s="30" t="s">
        <v>125</v>
      </c>
      <c r="B503" s="41">
        <v>79</v>
      </c>
      <c r="C503" s="30"/>
    </row>
    <row r="504" spans="1:3">
      <c r="A504" s="30" t="s">
        <v>126</v>
      </c>
      <c r="B504" s="41"/>
      <c r="C504" s="30"/>
    </row>
    <row r="505" spans="1:3">
      <c r="A505" s="30" t="s">
        <v>127</v>
      </c>
      <c r="B505" s="41"/>
      <c r="C505" s="30"/>
    </row>
    <row r="506" spans="1:3">
      <c r="A506" s="30" t="s">
        <v>459</v>
      </c>
      <c r="B506" s="41">
        <v>3</v>
      </c>
      <c r="C506" s="30"/>
    </row>
    <row r="507" spans="1:3">
      <c r="A507" s="30" t="s">
        <v>460</v>
      </c>
      <c r="B507" s="41"/>
      <c r="C507" s="30"/>
    </row>
    <row r="508" spans="1:3">
      <c r="A508" s="30" t="s">
        <v>461</v>
      </c>
      <c r="B508" s="41"/>
      <c r="C508" s="30"/>
    </row>
    <row r="509" spans="1:3">
      <c r="A509" s="30" t="s">
        <v>462</v>
      </c>
      <c r="B509" s="41"/>
      <c r="C509" s="30"/>
    </row>
    <row r="510" spans="1:3">
      <c r="A510" s="30" t="s">
        <v>463</v>
      </c>
      <c r="B510" s="41">
        <v>120</v>
      </c>
      <c r="C510" s="30"/>
    </row>
    <row r="511" spans="1:3">
      <c r="A511" s="30" t="s">
        <v>464</v>
      </c>
      <c r="B511" s="41">
        <v>485</v>
      </c>
      <c r="C511" s="30"/>
    </row>
    <row r="512" spans="1:3">
      <c r="A512" s="30" t="s">
        <v>465</v>
      </c>
      <c r="B512" s="41"/>
      <c r="C512" s="30"/>
    </row>
    <row r="513" spans="1:3">
      <c r="A513" s="30" t="s">
        <v>466</v>
      </c>
      <c r="B513" s="41"/>
      <c r="C513" s="30"/>
    </row>
    <row r="514" spans="1:3">
      <c r="A514" s="30" t="s">
        <v>467</v>
      </c>
      <c r="B514" s="41">
        <v>62</v>
      </c>
      <c r="C514" s="30"/>
    </row>
    <row r="515" spans="1:3">
      <c r="A515" s="30" t="s">
        <v>468</v>
      </c>
      <c r="B515" s="41">
        <v>345</v>
      </c>
      <c r="C515" s="30"/>
    </row>
    <row r="516" spans="1:3">
      <c r="A516" s="30" t="s">
        <v>469</v>
      </c>
      <c r="B516" s="41">
        <f>SUM(B517:B523)</f>
        <v>114</v>
      </c>
      <c r="C516" s="30"/>
    </row>
    <row r="517" spans="1:3">
      <c r="A517" s="30" t="s">
        <v>125</v>
      </c>
      <c r="B517" s="41"/>
      <c r="C517" s="30"/>
    </row>
    <row r="518" spans="1:3">
      <c r="A518" s="30" t="s">
        <v>126</v>
      </c>
      <c r="B518" s="41"/>
      <c r="C518" s="30"/>
    </row>
    <row r="519" spans="1:3">
      <c r="A519" s="30" t="s">
        <v>127</v>
      </c>
      <c r="B519" s="41"/>
      <c r="C519" s="30"/>
    </row>
    <row r="520" spans="1:3">
      <c r="A520" s="30" t="s">
        <v>470</v>
      </c>
      <c r="B520" s="41">
        <v>114</v>
      </c>
      <c r="C520" s="30"/>
    </row>
    <row r="521" spans="1:3">
      <c r="A521" s="30" t="s">
        <v>471</v>
      </c>
      <c r="B521" s="41"/>
      <c r="C521" s="30"/>
    </row>
    <row r="522" spans="1:3">
      <c r="A522" s="30" t="s">
        <v>472</v>
      </c>
      <c r="B522" s="41"/>
      <c r="C522" s="30"/>
    </row>
    <row r="523" spans="1:3">
      <c r="A523" s="30" t="s">
        <v>473</v>
      </c>
      <c r="B523" s="41"/>
      <c r="C523" s="30"/>
    </row>
    <row r="524" spans="1:3">
      <c r="A524" s="30" t="s">
        <v>474</v>
      </c>
      <c r="B524" s="41">
        <f>SUM(B525:B534)</f>
        <v>1420</v>
      </c>
      <c r="C524" s="30"/>
    </row>
    <row r="525" spans="1:3">
      <c r="A525" s="30" t="s">
        <v>125</v>
      </c>
      <c r="B525" s="41"/>
      <c r="C525" s="30"/>
    </row>
    <row r="526" spans="1:3">
      <c r="A526" s="30" t="s">
        <v>126</v>
      </c>
      <c r="B526" s="41"/>
      <c r="C526" s="30"/>
    </row>
    <row r="527" spans="1:3">
      <c r="A527" s="30" t="s">
        <v>127</v>
      </c>
      <c r="B527" s="41"/>
      <c r="C527" s="30"/>
    </row>
    <row r="528" spans="1:3">
      <c r="A528" s="30" t="s">
        <v>475</v>
      </c>
      <c r="B528" s="41"/>
      <c r="C528" s="30"/>
    </row>
    <row r="529" spans="1:3">
      <c r="A529" s="30" t="s">
        <v>476</v>
      </c>
      <c r="B529" s="41">
        <v>310</v>
      </c>
      <c r="C529" s="30"/>
    </row>
    <row r="530" spans="1:3">
      <c r="A530" s="30" t="s">
        <v>477</v>
      </c>
      <c r="B530" s="41">
        <v>105</v>
      </c>
      <c r="C530" s="30"/>
    </row>
    <row r="531" spans="1:3">
      <c r="A531" s="30" t="s">
        <v>478</v>
      </c>
      <c r="B531" s="41">
        <v>50</v>
      </c>
      <c r="C531" s="30"/>
    </row>
    <row r="532" spans="1:3">
      <c r="A532" s="30" t="s">
        <v>479</v>
      </c>
      <c r="B532" s="41">
        <v>135</v>
      </c>
      <c r="C532" s="30"/>
    </row>
    <row r="533" spans="1:3">
      <c r="A533" s="30" t="s">
        <v>480</v>
      </c>
      <c r="B533" s="41"/>
      <c r="C533" s="30"/>
    </row>
    <row r="534" spans="1:3">
      <c r="A534" s="30" t="s">
        <v>481</v>
      </c>
      <c r="B534" s="41">
        <v>820</v>
      </c>
      <c r="C534" s="30"/>
    </row>
    <row r="535" spans="1:3">
      <c r="A535" s="30" t="s">
        <v>482</v>
      </c>
      <c r="B535" s="41">
        <f>SUM(B536:B545)</f>
        <v>1272</v>
      </c>
      <c r="C535" s="30"/>
    </row>
    <row r="536" spans="1:3">
      <c r="A536" s="30" t="s">
        <v>125</v>
      </c>
      <c r="B536" s="41"/>
      <c r="C536" s="30"/>
    </row>
    <row r="537" spans="1:3">
      <c r="A537" s="30" t="s">
        <v>126</v>
      </c>
      <c r="B537" s="41"/>
      <c r="C537" s="30"/>
    </row>
    <row r="538" spans="1:3">
      <c r="A538" s="30" t="s">
        <v>127</v>
      </c>
      <c r="B538" s="41"/>
      <c r="C538" s="30"/>
    </row>
    <row r="539" spans="1:3">
      <c r="A539" s="30" t="s">
        <v>483</v>
      </c>
      <c r="B539" s="41"/>
      <c r="C539" s="30"/>
    </row>
    <row r="540" spans="1:3">
      <c r="A540" s="30" t="s">
        <v>484</v>
      </c>
      <c r="B540" s="41">
        <v>1272</v>
      </c>
      <c r="C540" s="30"/>
    </row>
    <row r="541" spans="1:3">
      <c r="A541" s="30" t="s">
        <v>485</v>
      </c>
      <c r="B541" s="41"/>
      <c r="C541" s="30"/>
    </row>
    <row r="542" spans="1:3">
      <c r="A542" s="30" t="s">
        <v>486</v>
      </c>
      <c r="B542" s="41"/>
      <c r="C542" s="30"/>
    </row>
    <row r="543" spans="1:3">
      <c r="A543" s="30" t="s">
        <v>487</v>
      </c>
      <c r="B543" s="41"/>
      <c r="C543" s="30"/>
    </row>
    <row r="544" spans="1:3">
      <c r="A544" s="30" t="s">
        <v>488</v>
      </c>
      <c r="B544" s="41"/>
      <c r="C544" s="30"/>
    </row>
    <row r="545" spans="1:3">
      <c r="A545" s="30" t="s">
        <v>489</v>
      </c>
      <c r="B545" s="41"/>
      <c r="C545" s="30"/>
    </row>
    <row r="546" spans="1:3">
      <c r="A546" s="30" t="s">
        <v>490</v>
      </c>
      <c r="B546" s="41">
        <v>2000</v>
      </c>
      <c r="C546" s="30"/>
    </row>
    <row r="547" spans="1:3">
      <c r="A547" s="30" t="s">
        <v>491</v>
      </c>
      <c r="B547" s="41"/>
      <c r="C547" s="30"/>
    </row>
    <row r="548" spans="1:3">
      <c r="A548" s="30" t="s">
        <v>492</v>
      </c>
      <c r="B548" s="41">
        <v>2000</v>
      </c>
      <c r="C548" s="30"/>
    </row>
    <row r="549" spans="1:3">
      <c r="A549" s="30" t="s">
        <v>493</v>
      </c>
      <c r="B549" s="41"/>
      <c r="C549" s="30"/>
    </row>
    <row r="550" spans="1:3">
      <c r="A550" s="30" t="s">
        <v>20</v>
      </c>
      <c r="B550" s="41">
        <f>B551+B565+B578+B587+B591+B601+B609+B615+B622+B641+B644+B647+B656+B660+B665</f>
        <v>23816</v>
      </c>
      <c r="C550" s="30"/>
    </row>
    <row r="551" spans="1:3">
      <c r="A551" s="30" t="s">
        <v>494</v>
      </c>
      <c r="B551" s="41">
        <f>SUM(B552:B564)</f>
        <v>908</v>
      </c>
      <c r="C551" s="30"/>
    </row>
    <row r="552" spans="1:3">
      <c r="A552" s="30" t="s">
        <v>125</v>
      </c>
      <c r="B552" s="41">
        <v>169</v>
      </c>
      <c r="C552" s="30"/>
    </row>
    <row r="553" spans="1:3">
      <c r="A553" s="30" t="s">
        <v>126</v>
      </c>
      <c r="B553" s="41">
        <v>500</v>
      </c>
      <c r="C553" s="30"/>
    </row>
    <row r="554" spans="1:3">
      <c r="A554" s="30" t="s">
        <v>127</v>
      </c>
      <c r="B554" s="41"/>
      <c r="C554" s="30"/>
    </row>
    <row r="555" spans="1:3">
      <c r="A555" s="30" t="s">
        <v>495</v>
      </c>
      <c r="B555" s="41"/>
      <c r="C555" s="30"/>
    </row>
    <row r="556" spans="1:3">
      <c r="A556" s="30" t="s">
        <v>496</v>
      </c>
      <c r="B556" s="41">
        <v>36</v>
      </c>
      <c r="C556" s="30"/>
    </row>
    <row r="557" spans="1:3">
      <c r="A557" s="30" t="s">
        <v>497</v>
      </c>
      <c r="B557" s="41">
        <v>72</v>
      </c>
      <c r="C557" s="30"/>
    </row>
    <row r="558" spans="1:3">
      <c r="A558" s="30" t="s">
        <v>498</v>
      </c>
      <c r="B558" s="41"/>
      <c r="C558" s="30"/>
    </row>
    <row r="559" spans="1:3">
      <c r="A559" s="30" t="s">
        <v>168</v>
      </c>
      <c r="B559" s="41">
        <v>5</v>
      </c>
      <c r="C559" s="30"/>
    </row>
    <row r="560" spans="1:3">
      <c r="A560" s="30" t="s">
        <v>499</v>
      </c>
      <c r="B560" s="41">
        <v>126</v>
      </c>
      <c r="C560" s="30"/>
    </row>
    <row r="561" spans="1:3">
      <c r="A561" s="30" t="s">
        <v>500</v>
      </c>
      <c r="B561" s="41"/>
      <c r="C561" s="30"/>
    </row>
    <row r="562" spans="1:3">
      <c r="A562" s="30" t="s">
        <v>501</v>
      </c>
      <c r="B562" s="41"/>
      <c r="C562" s="30"/>
    </row>
    <row r="563" spans="1:3">
      <c r="A563" s="30" t="s">
        <v>502</v>
      </c>
      <c r="B563" s="41"/>
      <c r="C563" s="30"/>
    </row>
    <row r="564" spans="1:3">
      <c r="A564" s="30" t="s">
        <v>503</v>
      </c>
      <c r="B564" s="41"/>
      <c r="C564" s="30"/>
    </row>
    <row r="565" spans="1:3">
      <c r="A565" s="30" t="s">
        <v>504</v>
      </c>
      <c r="B565" s="41">
        <f>SUM(B566:B575)</f>
        <v>2324</v>
      </c>
      <c r="C565" s="30"/>
    </row>
    <row r="566" spans="1:3">
      <c r="A566" s="30" t="s">
        <v>125</v>
      </c>
      <c r="B566" s="41">
        <v>105</v>
      </c>
      <c r="C566" s="30"/>
    </row>
    <row r="567" spans="1:3">
      <c r="A567" s="30" t="s">
        <v>126</v>
      </c>
      <c r="B567" s="41"/>
      <c r="C567" s="30"/>
    </row>
    <row r="568" spans="1:3">
      <c r="A568" s="30" t="s">
        <v>127</v>
      </c>
      <c r="B568" s="41"/>
      <c r="C568" s="30"/>
    </row>
    <row r="569" spans="1:3">
      <c r="A569" s="30" t="s">
        <v>505</v>
      </c>
      <c r="B569" s="41"/>
      <c r="C569" s="30"/>
    </row>
    <row r="570" spans="1:3">
      <c r="A570" s="30" t="s">
        <v>506</v>
      </c>
      <c r="B570" s="41">
        <v>1101</v>
      </c>
      <c r="C570" s="30"/>
    </row>
    <row r="571" spans="1:3">
      <c r="A571" s="30" t="s">
        <v>507</v>
      </c>
      <c r="B571" s="41"/>
      <c r="C571" s="30"/>
    </row>
    <row r="572" spans="1:3">
      <c r="A572" s="30" t="s">
        <v>508</v>
      </c>
      <c r="B572" s="41"/>
      <c r="C572" s="30"/>
    </row>
    <row r="573" spans="1:3">
      <c r="A573" s="30" t="s">
        <v>509</v>
      </c>
      <c r="B573" s="41">
        <v>1008</v>
      </c>
      <c r="C573" s="30"/>
    </row>
    <row r="574" spans="1:3">
      <c r="A574" s="30" t="s">
        <v>510</v>
      </c>
      <c r="B574" s="41"/>
      <c r="C574" s="30"/>
    </row>
    <row r="575" spans="1:3">
      <c r="A575" s="30" t="s">
        <v>511</v>
      </c>
      <c r="B575" s="41">
        <v>110</v>
      </c>
      <c r="C575" s="30"/>
    </row>
    <row r="576" spans="1:3" s="49" customFormat="1" ht="14.25">
      <c r="A576" s="30" t="s">
        <v>512</v>
      </c>
      <c r="B576" s="41"/>
      <c r="C576" s="48"/>
    </row>
    <row r="577" spans="1:3" s="49" customFormat="1" ht="14.25">
      <c r="A577" s="30" t="s">
        <v>513</v>
      </c>
      <c r="B577" s="41"/>
      <c r="C577" s="48"/>
    </row>
    <row r="578" spans="1:3">
      <c r="A578" s="30" t="s">
        <v>514</v>
      </c>
      <c r="B578" s="41">
        <f>SUM(B579:B586)</f>
        <v>7731</v>
      </c>
      <c r="C578" s="30"/>
    </row>
    <row r="579" spans="1:3">
      <c r="A579" s="30" t="s">
        <v>515</v>
      </c>
      <c r="B579" s="41">
        <v>1504</v>
      </c>
      <c r="C579" s="30"/>
    </row>
    <row r="580" spans="1:3">
      <c r="A580" s="30" t="s">
        <v>516</v>
      </c>
      <c r="B580" s="41">
        <v>4416</v>
      </c>
      <c r="C580" s="30"/>
    </row>
    <row r="581" spans="1:3">
      <c r="A581" s="30" t="s">
        <v>517</v>
      </c>
      <c r="B581" s="41">
        <v>48</v>
      </c>
      <c r="C581" s="30"/>
    </row>
    <row r="582" spans="1:3">
      <c r="A582" s="30" t="s">
        <v>518</v>
      </c>
      <c r="B582" s="41"/>
      <c r="C582" s="30"/>
    </row>
    <row r="583" spans="1:3" s="49" customFormat="1" ht="14.25">
      <c r="A583" s="30" t="s">
        <v>519</v>
      </c>
      <c r="B583" s="41"/>
      <c r="C583" s="48"/>
    </row>
    <row r="584" spans="1:3" s="49" customFormat="1" ht="14.25">
      <c r="A584" s="30" t="s">
        <v>520</v>
      </c>
      <c r="B584" s="41"/>
      <c r="C584" s="48"/>
    </row>
    <row r="585" spans="1:3" s="49" customFormat="1" ht="14.25">
      <c r="A585" s="30" t="s">
        <v>521</v>
      </c>
      <c r="B585" s="41">
        <v>153</v>
      </c>
      <c r="C585" s="48"/>
    </row>
    <row r="586" spans="1:3">
      <c r="A586" s="30" t="s">
        <v>522</v>
      </c>
      <c r="B586" s="41">
        <v>1610</v>
      </c>
      <c r="C586" s="30"/>
    </row>
    <row r="587" spans="1:3">
      <c r="A587" s="30" t="s">
        <v>523</v>
      </c>
      <c r="B587" s="41">
        <f>SUM(B588:B590)</f>
        <v>16</v>
      </c>
      <c r="C587" s="30"/>
    </row>
    <row r="588" spans="1:3">
      <c r="A588" s="30" t="s">
        <v>524</v>
      </c>
      <c r="B588" s="41">
        <v>16</v>
      </c>
      <c r="C588" s="30"/>
    </row>
    <row r="589" spans="1:3">
      <c r="A589" s="30" t="s">
        <v>525</v>
      </c>
      <c r="B589" s="41"/>
      <c r="C589" s="30"/>
    </row>
    <row r="590" spans="1:3">
      <c r="A590" s="30" t="s">
        <v>526</v>
      </c>
      <c r="B590" s="41"/>
      <c r="C590" s="30"/>
    </row>
    <row r="591" spans="1:3">
      <c r="A591" s="30" t="s">
        <v>527</v>
      </c>
      <c r="B591" s="41">
        <f>SUM(B592:B600)</f>
        <v>2583</v>
      </c>
      <c r="C591" s="30"/>
    </row>
    <row r="592" spans="1:3">
      <c r="A592" s="30" t="s">
        <v>528</v>
      </c>
      <c r="B592" s="41"/>
      <c r="C592" s="30"/>
    </row>
    <row r="593" spans="1:3">
      <c r="A593" s="30" t="s">
        <v>529</v>
      </c>
      <c r="B593" s="41">
        <v>2</v>
      </c>
      <c r="C593" s="30"/>
    </row>
    <row r="594" spans="1:3">
      <c r="A594" s="30" t="s">
        <v>530</v>
      </c>
      <c r="B594" s="41"/>
      <c r="C594" s="30"/>
    </row>
    <row r="595" spans="1:3">
      <c r="A595" s="30" t="s">
        <v>531</v>
      </c>
      <c r="B595" s="41"/>
      <c r="C595" s="30"/>
    </row>
    <row r="596" spans="1:3">
      <c r="A596" s="30" t="s">
        <v>532</v>
      </c>
      <c r="B596" s="41"/>
      <c r="C596" s="30"/>
    </row>
    <row r="597" spans="1:3">
      <c r="A597" s="30" t="s">
        <v>533</v>
      </c>
      <c r="B597" s="41">
        <v>50</v>
      </c>
      <c r="C597" s="30"/>
    </row>
    <row r="598" spans="1:3">
      <c r="A598" s="30" t="s">
        <v>534</v>
      </c>
      <c r="B598" s="41"/>
      <c r="C598" s="30"/>
    </row>
    <row r="599" spans="1:3">
      <c r="A599" s="30" t="s">
        <v>535</v>
      </c>
      <c r="B599" s="41"/>
      <c r="C599" s="30"/>
    </row>
    <row r="600" spans="1:3">
      <c r="A600" s="30" t="s">
        <v>536</v>
      </c>
      <c r="B600" s="41">
        <v>2531</v>
      </c>
      <c r="C600" s="30"/>
    </row>
    <row r="601" spans="1:3">
      <c r="A601" s="30" t="s">
        <v>537</v>
      </c>
      <c r="B601" s="41">
        <f>SUM(B602:B608)</f>
        <v>910</v>
      </c>
      <c r="C601" s="30"/>
    </row>
    <row r="602" spans="1:3">
      <c r="A602" s="30" t="s">
        <v>538</v>
      </c>
      <c r="B602" s="41"/>
      <c r="C602" s="30"/>
    </row>
    <row r="603" spans="1:3">
      <c r="A603" s="30" t="s">
        <v>539</v>
      </c>
      <c r="B603" s="41"/>
      <c r="C603" s="30"/>
    </row>
    <row r="604" spans="1:3">
      <c r="A604" s="30" t="s">
        <v>540</v>
      </c>
      <c r="B604" s="41"/>
      <c r="C604" s="30"/>
    </row>
    <row r="605" spans="1:3">
      <c r="A605" s="30" t="s">
        <v>541</v>
      </c>
      <c r="B605" s="41"/>
      <c r="C605" s="30"/>
    </row>
    <row r="606" spans="1:3">
      <c r="A606" s="30" t="s">
        <v>542</v>
      </c>
      <c r="B606" s="41">
        <v>310</v>
      </c>
      <c r="C606" s="30"/>
    </row>
    <row r="607" spans="1:3">
      <c r="A607" s="30" t="s">
        <v>543</v>
      </c>
      <c r="B607" s="41"/>
      <c r="C607" s="30"/>
    </row>
    <row r="608" spans="1:3">
      <c r="A608" s="30" t="s">
        <v>544</v>
      </c>
      <c r="B608" s="41">
        <f>600</f>
        <v>600</v>
      </c>
      <c r="C608" s="30"/>
    </row>
    <row r="609" spans="1:3">
      <c r="A609" s="30" t="s">
        <v>545</v>
      </c>
      <c r="B609" s="41">
        <f>SUM(B610:B614)</f>
        <v>567</v>
      </c>
      <c r="C609" s="30"/>
    </row>
    <row r="610" spans="1:3">
      <c r="A610" s="30" t="s">
        <v>546</v>
      </c>
      <c r="B610" s="41">
        <f>86+50</f>
        <v>136</v>
      </c>
      <c r="C610" s="30"/>
    </row>
    <row r="611" spans="1:3">
      <c r="A611" s="30" t="s">
        <v>547</v>
      </c>
      <c r="B611" s="41">
        <f>198</f>
        <v>198</v>
      </c>
      <c r="C611" s="30"/>
    </row>
    <row r="612" spans="1:3">
      <c r="A612" s="30" t="s">
        <v>548</v>
      </c>
      <c r="B612" s="41">
        <v>16</v>
      </c>
      <c r="C612" s="30"/>
    </row>
    <row r="613" spans="1:3">
      <c r="A613" s="30" t="s">
        <v>549</v>
      </c>
      <c r="B613" s="41">
        <f>11+26</f>
        <v>37</v>
      </c>
      <c r="C613" s="30"/>
    </row>
    <row r="614" spans="1:3">
      <c r="A614" s="30" t="s">
        <v>550</v>
      </c>
      <c r="B614" s="41">
        <v>180</v>
      </c>
      <c r="C614" s="30"/>
    </row>
    <row r="615" spans="1:3">
      <c r="A615" s="30" t="s">
        <v>551</v>
      </c>
      <c r="B615" s="41">
        <f>SUM(B616:B621)</f>
        <v>162</v>
      </c>
      <c r="C615" s="30"/>
    </row>
    <row r="616" spans="1:3">
      <c r="A616" s="30" t="s">
        <v>552</v>
      </c>
      <c r="B616" s="41">
        <f>30+61</f>
        <v>91</v>
      </c>
      <c r="C616" s="30"/>
    </row>
    <row r="617" spans="1:3">
      <c r="A617" s="30" t="s">
        <v>553</v>
      </c>
      <c r="B617" s="41"/>
      <c r="C617" s="30"/>
    </row>
    <row r="618" spans="1:3">
      <c r="A618" s="30" t="s">
        <v>554</v>
      </c>
      <c r="B618" s="41"/>
      <c r="C618" s="30"/>
    </row>
    <row r="619" spans="1:3">
      <c r="A619" s="30" t="s">
        <v>555</v>
      </c>
      <c r="B619" s="41"/>
      <c r="C619" s="30"/>
    </row>
    <row r="620" spans="1:3">
      <c r="A620" s="30" t="s">
        <v>556</v>
      </c>
      <c r="B620" s="41">
        <v>38</v>
      </c>
      <c r="C620" s="30"/>
    </row>
    <row r="621" spans="1:3">
      <c r="A621" s="30" t="s">
        <v>557</v>
      </c>
      <c r="B621" s="41">
        <v>33</v>
      </c>
      <c r="C621" s="30"/>
    </row>
    <row r="622" spans="1:3">
      <c r="A622" s="30" t="s">
        <v>558</v>
      </c>
      <c r="B622" s="41">
        <f>SUM(B623:B630)</f>
        <v>453</v>
      </c>
      <c r="C622" s="30"/>
    </row>
    <row r="623" spans="1:3">
      <c r="A623" s="30" t="s">
        <v>125</v>
      </c>
      <c r="B623" s="41">
        <v>62</v>
      </c>
      <c r="C623" s="30"/>
    </row>
    <row r="624" spans="1:3">
      <c r="A624" s="30" t="s">
        <v>126</v>
      </c>
      <c r="B624" s="41"/>
      <c r="C624" s="30"/>
    </row>
    <row r="625" spans="1:3">
      <c r="A625" s="30" t="s">
        <v>127</v>
      </c>
      <c r="B625" s="41"/>
      <c r="C625" s="30"/>
    </row>
    <row r="626" spans="1:3">
      <c r="A626" s="30" t="s">
        <v>559</v>
      </c>
      <c r="B626" s="41">
        <v>50</v>
      </c>
      <c r="C626" s="30"/>
    </row>
    <row r="627" spans="1:3">
      <c r="A627" s="30" t="s">
        <v>560</v>
      </c>
      <c r="B627" s="41">
        <v>16</v>
      </c>
      <c r="C627" s="30"/>
    </row>
    <row r="628" spans="1:3">
      <c r="A628" s="30" t="s">
        <v>561</v>
      </c>
      <c r="B628" s="41"/>
      <c r="C628" s="30"/>
    </row>
    <row r="629" spans="1:3" s="49" customFormat="1" ht="14.25">
      <c r="A629" s="30" t="s">
        <v>562</v>
      </c>
      <c r="B629" s="41"/>
      <c r="C629" s="48"/>
    </row>
    <row r="630" spans="1:3">
      <c r="A630" s="30" t="s">
        <v>563</v>
      </c>
      <c r="B630" s="41">
        <f>171+210-56</f>
        <v>325</v>
      </c>
      <c r="C630" s="30"/>
    </row>
    <row r="631" spans="1:3">
      <c r="A631" s="30" t="s">
        <v>564</v>
      </c>
      <c r="B631" s="41">
        <f>SUM(B632:B635)</f>
        <v>0</v>
      </c>
      <c r="C631" s="30"/>
    </row>
    <row r="632" spans="1:3">
      <c r="A632" s="30" t="s">
        <v>565</v>
      </c>
      <c r="B632" s="41"/>
      <c r="C632" s="30"/>
    </row>
    <row r="633" spans="1:3">
      <c r="A633" s="30" t="s">
        <v>566</v>
      </c>
      <c r="B633" s="41"/>
      <c r="C633" s="30"/>
    </row>
    <row r="634" spans="1:3">
      <c r="A634" s="30" t="s">
        <v>567</v>
      </c>
      <c r="B634" s="41"/>
      <c r="C634" s="30"/>
    </row>
    <row r="635" spans="1:3">
      <c r="A635" s="30" t="s">
        <v>568</v>
      </c>
      <c r="B635" s="41"/>
      <c r="C635" s="30"/>
    </row>
    <row r="636" spans="1:3">
      <c r="A636" s="30" t="s">
        <v>569</v>
      </c>
      <c r="B636" s="41"/>
      <c r="C636" s="30"/>
    </row>
    <row r="637" spans="1:3">
      <c r="A637" s="30" t="s">
        <v>125</v>
      </c>
      <c r="B637" s="41"/>
      <c r="C637" s="30"/>
    </row>
    <row r="638" spans="1:3">
      <c r="A638" s="30" t="s">
        <v>126</v>
      </c>
      <c r="B638" s="41"/>
      <c r="C638" s="30"/>
    </row>
    <row r="639" spans="1:3">
      <c r="A639" s="30" t="s">
        <v>127</v>
      </c>
      <c r="B639" s="41"/>
      <c r="C639" s="30"/>
    </row>
    <row r="640" spans="1:3">
      <c r="A640" s="30" t="s">
        <v>570</v>
      </c>
      <c r="B640" s="41"/>
      <c r="C640" s="30"/>
    </row>
    <row r="641" spans="1:3">
      <c r="A641" s="30" t="s">
        <v>571</v>
      </c>
      <c r="B641" s="41">
        <f>SUM(B642:B643)</f>
        <v>1101</v>
      </c>
      <c r="C641" s="30"/>
    </row>
    <row r="642" spans="1:3">
      <c r="A642" s="30" t="s">
        <v>572</v>
      </c>
      <c r="B642" s="41">
        <f>169+260</f>
        <v>429</v>
      </c>
      <c r="C642" s="30"/>
    </row>
    <row r="643" spans="1:3">
      <c r="A643" s="30" t="s">
        <v>573</v>
      </c>
      <c r="B643" s="41">
        <f>422+450-200</f>
        <v>672</v>
      </c>
      <c r="C643" s="30"/>
    </row>
    <row r="644" spans="1:3">
      <c r="A644" s="30" t="s">
        <v>574</v>
      </c>
      <c r="B644" s="41">
        <f>SUM(B645:B646)</f>
        <v>488</v>
      </c>
      <c r="C644" s="30"/>
    </row>
    <row r="645" spans="1:3">
      <c r="A645" s="30" t="s">
        <v>575</v>
      </c>
      <c r="B645" s="41">
        <v>390</v>
      </c>
      <c r="C645" s="30"/>
    </row>
    <row r="646" spans="1:3">
      <c r="A646" s="30" t="s">
        <v>576</v>
      </c>
      <c r="B646" s="41">
        <f>48+50</f>
        <v>98</v>
      </c>
      <c r="C646" s="30"/>
    </row>
    <row r="647" spans="1:3" s="49" customFormat="1" ht="14.25">
      <c r="A647" s="30" t="s">
        <v>577</v>
      </c>
      <c r="B647" s="41">
        <f>SUM(B648:B649)</f>
        <v>261</v>
      </c>
      <c r="C647" s="48"/>
    </row>
    <row r="648" spans="1:3" s="49" customFormat="1" ht="14.25">
      <c r="A648" s="30" t="s">
        <v>578</v>
      </c>
      <c r="B648" s="41"/>
      <c r="C648" s="48"/>
    </row>
    <row r="649" spans="1:3" s="49" customFormat="1" ht="14.25">
      <c r="A649" s="30" t="s">
        <v>579</v>
      </c>
      <c r="B649" s="41">
        <v>261</v>
      </c>
      <c r="C649" s="48"/>
    </row>
    <row r="650" spans="1:3">
      <c r="A650" s="30" t="s">
        <v>580</v>
      </c>
      <c r="B650" s="41"/>
      <c r="C650" s="30"/>
    </row>
    <row r="651" spans="1:3">
      <c r="A651" s="30" t="s">
        <v>581</v>
      </c>
      <c r="B651" s="41"/>
      <c r="C651" s="30"/>
    </row>
    <row r="652" spans="1:3">
      <c r="A652" s="30" t="s">
        <v>582</v>
      </c>
      <c r="B652" s="41"/>
      <c r="C652" s="30"/>
    </row>
    <row r="653" spans="1:3">
      <c r="A653" s="30" t="s">
        <v>583</v>
      </c>
      <c r="B653" s="41"/>
      <c r="C653" s="30"/>
    </row>
    <row r="654" spans="1:3">
      <c r="A654" s="30" t="s">
        <v>584</v>
      </c>
      <c r="B654" s="41"/>
      <c r="C654" s="30"/>
    </row>
    <row r="655" spans="1:3">
      <c r="A655" s="30" t="s">
        <v>585</v>
      </c>
      <c r="B655" s="41"/>
      <c r="C655" s="30"/>
    </row>
    <row r="656" spans="1:3" s="49" customFormat="1" ht="14.25">
      <c r="A656" s="30" t="s">
        <v>586</v>
      </c>
      <c r="B656" s="41">
        <f>B657+B658+B659</f>
        <v>4186</v>
      </c>
      <c r="C656" s="48"/>
    </row>
    <row r="657" spans="1:3" s="49" customFormat="1" ht="14.25">
      <c r="A657" s="30" t="s">
        <v>587</v>
      </c>
      <c r="B657" s="41"/>
      <c r="C657" s="48"/>
    </row>
    <row r="658" spans="1:3" s="49" customFormat="1" ht="14.25">
      <c r="A658" s="30" t="s">
        <v>588</v>
      </c>
      <c r="B658" s="41">
        <f>1048+2800</f>
        <v>3848</v>
      </c>
      <c r="C658" s="48"/>
    </row>
    <row r="659" spans="1:3" s="49" customFormat="1" ht="14.25">
      <c r="A659" s="30" t="s">
        <v>589</v>
      </c>
      <c r="B659" s="41">
        <v>338</v>
      </c>
      <c r="C659" s="48"/>
    </row>
    <row r="660" spans="1:3" s="49" customFormat="1" ht="14.25">
      <c r="A660" s="30" t="s">
        <v>590</v>
      </c>
      <c r="B660" s="41">
        <f>SUM(B661:B664)</f>
        <v>170</v>
      </c>
      <c r="C660" s="48"/>
    </row>
    <row r="661" spans="1:3" s="49" customFormat="1" ht="14.25">
      <c r="A661" s="30" t="s">
        <v>591</v>
      </c>
      <c r="B661" s="41">
        <v>70</v>
      </c>
      <c r="C661" s="48"/>
    </row>
    <row r="662" spans="1:3" s="49" customFormat="1" ht="14.25">
      <c r="A662" s="30" t="s">
        <v>592</v>
      </c>
      <c r="B662" s="41">
        <v>40</v>
      </c>
      <c r="C662" s="48"/>
    </row>
    <row r="663" spans="1:3" s="49" customFormat="1" ht="14.25">
      <c r="A663" s="30" t="s">
        <v>593</v>
      </c>
      <c r="B663" s="41">
        <v>60</v>
      </c>
      <c r="C663" s="48"/>
    </row>
    <row r="664" spans="1:3" s="49" customFormat="1" ht="14.25">
      <c r="A664" s="30" t="s">
        <v>594</v>
      </c>
      <c r="B664" s="41"/>
      <c r="C664" s="48"/>
    </row>
    <row r="665" spans="1:3">
      <c r="A665" s="30" t="s">
        <v>595</v>
      </c>
      <c r="B665" s="41">
        <v>1956</v>
      </c>
      <c r="C665" s="30"/>
    </row>
    <row r="666" spans="1:3">
      <c r="A666" s="30" t="s">
        <v>596</v>
      </c>
      <c r="B666" s="41">
        <f>B667+B672+B685+B689+B701+B704+B708+B718+B723+B729+B733+B736</f>
        <v>15402</v>
      </c>
      <c r="C666" s="30"/>
    </row>
    <row r="667" spans="1:3">
      <c r="A667" s="30" t="s">
        <v>597</v>
      </c>
      <c r="B667" s="41">
        <f>SUM(B668:B671)</f>
        <v>351</v>
      </c>
      <c r="C667" s="30"/>
    </row>
    <row r="668" spans="1:3">
      <c r="A668" s="30" t="s">
        <v>125</v>
      </c>
      <c r="B668" s="41">
        <v>268</v>
      </c>
      <c r="C668" s="30"/>
    </row>
    <row r="669" spans="1:3">
      <c r="A669" s="30" t="s">
        <v>126</v>
      </c>
      <c r="B669" s="41"/>
      <c r="C669" s="30"/>
    </row>
    <row r="670" spans="1:3">
      <c r="A670" s="30" t="s">
        <v>127</v>
      </c>
      <c r="B670" s="41"/>
      <c r="C670" s="30"/>
    </row>
    <row r="671" spans="1:3">
      <c r="A671" s="30" t="s">
        <v>598</v>
      </c>
      <c r="B671" s="41">
        <v>83</v>
      </c>
      <c r="C671" s="30"/>
    </row>
    <row r="672" spans="1:3">
      <c r="A672" s="30" t="s">
        <v>599</v>
      </c>
      <c r="B672" s="41">
        <v>1192</v>
      </c>
      <c r="C672" s="30"/>
    </row>
    <row r="673" spans="1:3">
      <c r="A673" s="30" t="s">
        <v>600</v>
      </c>
      <c r="B673" s="41">
        <v>1192</v>
      </c>
      <c r="C673" s="30"/>
    </row>
    <row r="674" spans="1:3">
      <c r="A674" s="30" t="s">
        <v>601</v>
      </c>
      <c r="B674" s="41"/>
      <c r="C674" s="30"/>
    </row>
    <row r="675" spans="1:3">
      <c r="A675" s="30" t="s">
        <v>602</v>
      </c>
      <c r="B675" s="41"/>
      <c r="C675" s="30"/>
    </row>
    <row r="676" spans="1:3">
      <c r="A676" s="30" t="s">
        <v>603</v>
      </c>
      <c r="B676" s="41"/>
      <c r="C676" s="30"/>
    </row>
    <row r="677" spans="1:3">
      <c r="A677" s="30" t="s">
        <v>604</v>
      </c>
      <c r="B677" s="41"/>
      <c r="C677" s="30"/>
    </row>
    <row r="678" spans="1:3">
      <c r="A678" s="30" t="s">
        <v>605</v>
      </c>
      <c r="B678" s="41"/>
      <c r="C678" s="30"/>
    </row>
    <row r="679" spans="1:3">
      <c r="A679" s="30" t="s">
        <v>606</v>
      </c>
      <c r="B679" s="41"/>
      <c r="C679" s="30"/>
    </row>
    <row r="680" spans="1:3">
      <c r="A680" s="30" t="s">
        <v>607</v>
      </c>
      <c r="B680" s="41"/>
      <c r="C680" s="30"/>
    </row>
    <row r="681" spans="1:3">
      <c r="A681" s="30" t="s">
        <v>608</v>
      </c>
      <c r="B681" s="41"/>
      <c r="C681" s="30"/>
    </row>
    <row r="682" spans="1:3">
      <c r="A682" s="30" t="s">
        <v>609</v>
      </c>
      <c r="B682" s="41"/>
      <c r="C682" s="30"/>
    </row>
    <row r="683" spans="1:3">
      <c r="A683" s="30" t="s">
        <v>610</v>
      </c>
      <c r="B683" s="41"/>
      <c r="C683" s="30"/>
    </row>
    <row r="684" spans="1:3">
      <c r="A684" s="30" t="s">
        <v>611</v>
      </c>
      <c r="B684" s="41"/>
      <c r="C684" s="30"/>
    </row>
    <row r="685" spans="1:3">
      <c r="A685" s="30" t="s">
        <v>612</v>
      </c>
      <c r="B685" s="41">
        <f>SUM(B686:B688)</f>
        <v>989</v>
      </c>
      <c r="C685" s="30"/>
    </row>
    <row r="686" spans="1:3">
      <c r="A686" s="30" t="s">
        <v>613</v>
      </c>
      <c r="B686" s="41"/>
      <c r="C686" s="30"/>
    </row>
    <row r="687" spans="1:3">
      <c r="A687" s="30" t="s">
        <v>614</v>
      </c>
      <c r="B687" s="41">
        <v>508</v>
      </c>
      <c r="C687" s="30"/>
    </row>
    <row r="688" spans="1:3">
      <c r="A688" s="30" t="s">
        <v>615</v>
      </c>
      <c r="B688" s="41">
        <v>481</v>
      </c>
      <c r="C688" s="30"/>
    </row>
    <row r="689" spans="1:3">
      <c r="A689" s="30" t="s">
        <v>616</v>
      </c>
      <c r="B689" s="41">
        <f>SUM(B690:B700)</f>
        <v>1693</v>
      </c>
      <c r="C689" s="30"/>
    </row>
    <row r="690" spans="1:3">
      <c r="A690" s="30" t="s">
        <v>617</v>
      </c>
      <c r="B690" s="41">
        <v>131</v>
      </c>
      <c r="C690" s="30"/>
    </row>
    <row r="691" spans="1:3">
      <c r="A691" s="30" t="s">
        <v>618</v>
      </c>
      <c r="B691" s="41">
        <v>90</v>
      </c>
      <c r="C691" s="30"/>
    </row>
    <row r="692" spans="1:3">
      <c r="A692" s="30" t="s">
        <v>619</v>
      </c>
      <c r="B692" s="41">
        <v>39</v>
      </c>
      <c r="C692" s="30"/>
    </row>
    <row r="693" spans="1:3">
      <c r="A693" s="30" t="s">
        <v>620</v>
      </c>
      <c r="B693" s="41"/>
      <c r="C693" s="30"/>
    </row>
    <row r="694" spans="1:3">
      <c r="A694" s="30" t="s">
        <v>621</v>
      </c>
      <c r="B694" s="41"/>
      <c r="C694" s="30"/>
    </row>
    <row r="695" spans="1:3">
      <c r="A695" s="30" t="s">
        <v>622</v>
      </c>
      <c r="B695" s="41"/>
      <c r="C695" s="30"/>
    </row>
    <row r="696" spans="1:3">
      <c r="A696" s="30" t="s">
        <v>623</v>
      </c>
      <c r="B696" s="41"/>
      <c r="C696" s="30"/>
    </row>
    <row r="697" spans="1:3">
      <c r="A697" s="30" t="s">
        <v>624</v>
      </c>
      <c r="B697" s="41">
        <v>900</v>
      </c>
      <c r="C697" s="30"/>
    </row>
    <row r="698" spans="1:3">
      <c r="A698" s="30" t="s">
        <v>625</v>
      </c>
      <c r="B698" s="41">
        <f>37+300</f>
        <v>337</v>
      </c>
      <c r="C698" s="30"/>
    </row>
    <row r="699" spans="1:3">
      <c r="A699" s="30" t="s">
        <v>626</v>
      </c>
      <c r="B699" s="41"/>
      <c r="C699" s="30"/>
    </row>
    <row r="700" spans="1:3">
      <c r="A700" s="30" t="s">
        <v>627</v>
      </c>
      <c r="B700" s="41">
        <f>46+150</f>
        <v>196</v>
      </c>
      <c r="C700" s="30"/>
    </row>
    <row r="701" spans="1:3">
      <c r="A701" s="30" t="s">
        <v>628</v>
      </c>
      <c r="B701" s="41">
        <v>10</v>
      </c>
      <c r="C701" s="30"/>
    </row>
    <row r="702" spans="1:3">
      <c r="A702" s="30" t="s">
        <v>629</v>
      </c>
      <c r="B702" s="41"/>
      <c r="C702" s="30"/>
    </row>
    <row r="703" spans="1:3">
      <c r="A703" s="30" t="s">
        <v>630</v>
      </c>
      <c r="B703" s="41">
        <v>10</v>
      </c>
      <c r="C703" s="30"/>
    </row>
    <row r="704" spans="1:3">
      <c r="A704" s="30" t="s">
        <v>631</v>
      </c>
      <c r="B704" s="41">
        <f>SUM(B705:B707)</f>
        <v>659</v>
      </c>
      <c r="C704" s="30"/>
    </row>
    <row r="705" spans="1:3">
      <c r="A705" s="30" t="s">
        <v>632</v>
      </c>
      <c r="B705" s="41">
        <v>232</v>
      </c>
      <c r="C705" s="30"/>
    </row>
    <row r="706" spans="1:3">
      <c r="A706" s="30" t="s">
        <v>633</v>
      </c>
      <c r="B706" s="41">
        <v>3</v>
      </c>
      <c r="C706" s="30"/>
    </row>
    <row r="707" spans="1:3">
      <c r="A707" s="30" t="s">
        <v>634</v>
      </c>
      <c r="B707" s="41">
        <v>424</v>
      </c>
      <c r="C707" s="30"/>
    </row>
    <row r="708" spans="1:3">
      <c r="A708" s="30" t="s">
        <v>635</v>
      </c>
      <c r="B708" s="41">
        <f>SUM(B709:B717)</f>
        <v>1451</v>
      </c>
      <c r="C708" s="30"/>
    </row>
    <row r="709" spans="1:3">
      <c r="A709" s="30" t="s">
        <v>125</v>
      </c>
      <c r="B709" s="41">
        <v>698</v>
      </c>
      <c r="C709" s="30"/>
    </row>
    <row r="710" spans="1:3">
      <c r="A710" s="30" t="s">
        <v>126</v>
      </c>
      <c r="B710" s="41"/>
      <c r="C710" s="30"/>
    </row>
    <row r="711" spans="1:3">
      <c r="A711" s="30" t="s">
        <v>127</v>
      </c>
      <c r="B711" s="41"/>
      <c r="C711" s="30"/>
    </row>
    <row r="712" spans="1:3">
      <c r="A712" s="30" t="s">
        <v>636</v>
      </c>
      <c r="B712" s="41">
        <v>44</v>
      </c>
      <c r="C712" s="30"/>
    </row>
    <row r="713" spans="1:3">
      <c r="A713" s="30" t="s">
        <v>637</v>
      </c>
      <c r="B713" s="41"/>
      <c r="C713" s="30"/>
    </row>
    <row r="714" spans="1:3">
      <c r="A714" s="30" t="s">
        <v>638</v>
      </c>
      <c r="B714" s="41"/>
      <c r="C714" s="30"/>
    </row>
    <row r="715" spans="1:3">
      <c r="A715" s="30" t="s">
        <v>639</v>
      </c>
      <c r="B715" s="41">
        <v>159</v>
      </c>
      <c r="C715" s="30"/>
    </row>
    <row r="716" spans="1:3">
      <c r="A716" s="30" t="s">
        <v>134</v>
      </c>
      <c r="B716" s="41">
        <v>269</v>
      </c>
      <c r="C716" s="30"/>
    </row>
    <row r="717" spans="1:3">
      <c r="A717" s="30" t="s">
        <v>640</v>
      </c>
      <c r="B717" s="41">
        <v>281</v>
      </c>
      <c r="C717" s="30"/>
    </row>
    <row r="718" spans="1:3" s="49" customFormat="1" ht="14.25">
      <c r="A718" s="30" t="s">
        <v>641</v>
      </c>
      <c r="B718" s="41">
        <f>SUM(B719:B722)</f>
        <v>2358</v>
      </c>
      <c r="C718" s="48"/>
    </row>
    <row r="719" spans="1:3" s="49" customFormat="1" ht="14.25">
      <c r="A719" s="30" t="s">
        <v>642</v>
      </c>
      <c r="B719" s="41">
        <v>697</v>
      </c>
      <c r="C719" s="48"/>
    </row>
    <row r="720" spans="1:3" s="49" customFormat="1" ht="14.25">
      <c r="A720" s="30" t="s">
        <v>643</v>
      </c>
      <c r="B720" s="41">
        <v>857</v>
      </c>
      <c r="C720" s="48"/>
    </row>
    <row r="721" spans="1:3" s="49" customFormat="1" ht="14.25">
      <c r="A721" s="30" t="s">
        <v>644</v>
      </c>
      <c r="B721" s="41"/>
      <c r="C721" s="48"/>
    </row>
    <row r="722" spans="1:3" s="49" customFormat="1" ht="14.25">
      <c r="A722" s="30" t="s">
        <v>645</v>
      </c>
      <c r="B722" s="41">
        <v>804</v>
      </c>
      <c r="C722" s="48"/>
    </row>
    <row r="723" spans="1:3" s="49" customFormat="1" ht="14.25">
      <c r="A723" s="30" t="s">
        <v>646</v>
      </c>
      <c r="B723" s="41">
        <f>SUM(B724:B728)</f>
        <v>6339</v>
      </c>
      <c r="C723" s="48"/>
    </row>
    <row r="724" spans="1:3" s="49" customFormat="1" ht="14.25">
      <c r="A724" s="30" t="s">
        <v>647</v>
      </c>
      <c r="B724" s="41"/>
      <c r="C724" s="48"/>
    </row>
    <row r="725" spans="1:3" s="49" customFormat="1" ht="14.25">
      <c r="A725" s="30" t="s">
        <v>648</v>
      </c>
      <c r="B725" s="41"/>
      <c r="C725" s="48"/>
    </row>
    <row r="726" spans="1:3" s="49" customFormat="1" ht="14.25">
      <c r="A726" s="30" t="s">
        <v>649</v>
      </c>
      <c r="B726" s="41">
        <v>4668</v>
      </c>
      <c r="C726" s="48"/>
    </row>
    <row r="727" spans="1:3" s="49" customFormat="1" ht="14.25">
      <c r="A727" s="30" t="s">
        <v>650</v>
      </c>
      <c r="B727" s="41">
        <v>1390</v>
      </c>
      <c r="C727" s="48"/>
    </row>
    <row r="728" spans="1:3" s="49" customFormat="1" ht="14.25">
      <c r="A728" s="30" t="s">
        <v>651</v>
      </c>
      <c r="B728" s="41">
        <v>281</v>
      </c>
      <c r="C728" s="48"/>
    </row>
    <row r="729" spans="1:3" s="49" customFormat="1" ht="14.25">
      <c r="A729" s="30" t="s">
        <v>652</v>
      </c>
      <c r="B729" s="41">
        <f>B730+B731+B732</f>
        <v>300</v>
      </c>
      <c r="C729" s="48"/>
    </row>
    <row r="730" spans="1:3" s="49" customFormat="1" ht="14.25">
      <c r="A730" s="30" t="s">
        <v>653</v>
      </c>
      <c r="B730" s="41">
        <v>300</v>
      </c>
      <c r="C730" s="48"/>
    </row>
    <row r="731" spans="1:3" s="49" customFormat="1" ht="14.25">
      <c r="A731" s="30" t="s">
        <v>654</v>
      </c>
      <c r="B731" s="41"/>
      <c r="C731" s="48"/>
    </row>
    <row r="732" spans="1:3" s="49" customFormat="1" ht="14.25">
      <c r="A732" s="30" t="s">
        <v>655</v>
      </c>
      <c r="B732" s="41"/>
      <c r="C732" s="48"/>
    </row>
    <row r="733" spans="1:3" s="49" customFormat="1" ht="14.25">
      <c r="A733" s="30" t="s">
        <v>656</v>
      </c>
      <c r="B733" s="41">
        <f>B734+B735</f>
        <v>30</v>
      </c>
      <c r="C733" s="48"/>
    </row>
    <row r="734" spans="1:3" s="49" customFormat="1" ht="14.25">
      <c r="A734" s="30" t="s">
        <v>657</v>
      </c>
      <c r="B734" s="41">
        <v>30</v>
      </c>
      <c r="C734" s="48"/>
    </row>
    <row r="735" spans="1:3" s="49" customFormat="1" ht="14.25">
      <c r="A735" s="30" t="s">
        <v>658</v>
      </c>
      <c r="B735" s="41"/>
      <c r="C735" s="48"/>
    </row>
    <row r="736" spans="1:3">
      <c r="A736" s="30" t="s">
        <v>659</v>
      </c>
      <c r="B736" s="41">
        <v>30</v>
      </c>
      <c r="C736" s="30"/>
    </row>
    <row r="737" spans="1:3">
      <c r="A737" s="30" t="s">
        <v>23</v>
      </c>
      <c r="B737" s="41">
        <f>B738+B747+B751+B759+B784+B808</f>
        <v>5267</v>
      </c>
      <c r="C737" s="30"/>
    </row>
    <row r="738" spans="1:3">
      <c r="A738" s="30" t="s">
        <v>660</v>
      </c>
      <c r="B738" s="41">
        <f>SUM(B739:B746)</f>
        <v>244</v>
      </c>
      <c r="C738" s="30"/>
    </row>
    <row r="739" spans="1:3">
      <c r="A739" s="30" t="s">
        <v>125</v>
      </c>
      <c r="B739" s="41">
        <v>109</v>
      </c>
      <c r="C739" s="30"/>
    </row>
    <row r="740" spans="1:3">
      <c r="A740" s="30" t="s">
        <v>126</v>
      </c>
      <c r="B740" s="41"/>
      <c r="C740" s="30"/>
    </row>
    <row r="741" spans="1:3">
      <c r="A741" s="30" t="s">
        <v>127</v>
      </c>
      <c r="B741" s="41"/>
      <c r="C741" s="30"/>
    </row>
    <row r="742" spans="1:3">
      <c r="A742" s="30" t="s">
        <v>661</v>
      </c>
      <c r="B742" s="41"/>
      <c r="C742" s="30"/>
    </row>
    <row r="743" spans="1:3">
      <c r="A743" s="30" t="s">
        <v>662</v>
      </c>
      <c r="B743" s="41"/>
      <c r="C743" s="30"/>
    </row>
    <row r="744" spans="1:3">
      <c r="A744" s="30" t="s">
        <v>663</v>
      </c>
      <c r="B744" s="41"/>
      <c r="C744" s="30"/>
    </row>
    <row r="745" spans="1:3">
      <c r="A745" s="30" t="s">
        <v>664</v>
      </c>
      <c r="B745" s="41"/>
      <c r="C745" s="30"/>
    </row>
    <row r="746" spans="1:3">
      <c r="A746" s="30" t="s">
        <v>665</v>
      </c>
      <c r="B746" s="41">
        <v>135</v>
      </c>
      <c r="C746" s="30"/>
    </row>
    <row r="747" spans="1:3">
      <c r="A747" s="30" t="s">
        <v>666</v>
      </c>
      <c r="B747" s="41">
        <f>SUM(B748:B750)</f>
        <v>155</v>
      </c>
      <c r="C747" s="30"/>
    </row>
    <row r="748" spans="1:3">
      <c r="A748" s="30" t="s">
        <v>667</v>
      </c>
      <c r="B748" s="41">
        <v>71</v>
      </c>
      <c r="C748" s="30"/>
    </row>
    <row r="749" spans="1:3">
      <c r="A749" s="30" t="s">
        <v>668</v>
      </c>
      <c r="B749" s="41"/>
      <c r="C749" s="30"/>
    </row>
    <row r="750" spans="1:3">
      <c r="A750" s="30" t="s">
        <v>669</v>
      </c>
      <c r="B750" s="41">
        <v>84</v>
      </c>
      <c r="C750" s="30"/>
    </row>
    <row r="751" spans="1:3">
      <c r="A751" s="30" t="s">
        <v>670</v>
      </c>
      <c r="B751" s="41">
        <f>SUM(B752:B758)</f>
        <v>3693</v>
      </c>
      <c r="C751" s="30"/>
    </row>
    <row r="752" spans="1:3">
      <c r="A752" s="30" t="s">
        <v>671</v>
      </c>
      <c r="B752" s="41">
        <v>1312</v>
      </c>
      <c r="C752" s="30"/>
    </row>
    <row r="753" spans="1:3">
      <c r="A753" s="30" t="s">
        <v>672</v>
      </c>
      <c r="B753" s="41">
        <v>1796</v>
      </c>
      <c r="C753" s="30"/>
    </row>
    <row r="754" spans="1:3">
      <c r="A754" s="30" t="s">
        <v>673</v>
      </c>
      <c r="B754" s="41"/>
      <c r="C754" s="30"/>
    </row>
    <row r="755" spans="1:3">
      <c r="A755" s="30" t="s">
        <v>674</v>
      </c>
      <c r="B755" s="41"/>
      <c r="C755" s="30"/>
    </row>
    <row r="756" spans="1:3">
      <c r="A756" s="30" t="s">
        <v>675</v>
      </c>
      <c r="B756" s="41"/>
      <c r="C756" s="30"/>
    </row>
    <row r="757" spans="1:3">
      <c r="A757" s="30" t="s">
        <v>676</v>
      </c>
      <c r="B757" s="41"/>
      <c r="C757" s="30"/>
    </row>
    <row r="758" spans="1:3">
      <c r="A758" s="30" t="s">
        <v>677</v>
      </c>
      <c r="B758" s="41">
        <v>585</v>
      </c>
      <c r="C758" s="30"/>
    </row>
    <row r="759" spans="1:3">
      <c r="A759" s="30" t="s">
        <v>678</v>
      </c>
      <c r="B759" s="41">
        <f>SUM(B760:B764)</f>
        <v>295</v>
      </c>
      <c r="C759" s="30"/>
    </row>
    <row r="760" spans="1:3">
      <c r="A760" s="30" t="s">
        <v>679</v>
      </c>
      <c r="B760" s="41">
        <v>20</v>
      </c>
      <c r="C760" s="30"/>
    </row>
    <row r="761" spans="1:3">
      <c r="A761" s="30" t="s">
        <v>680</v>
      </c>
      <c r="B761" s="41">
        <v>275</v>
      </c>
      <c r="C761" s="30"/>
    </row>
    <row r="762" spans="1:3">
      <c r="A762" s="30" t="s">
        <v>681</v>
      </c>
      <c r="B762" s="41"/>
      <c r="C762" s="30"/>
    </row>
    <row r="763" spans="1:3">
      <c r="A763" s="30" t="s">
        <v>682</v>
      </c>
      <c r="B763" s="41"/>
      <c r="C763" s="30"/>
    </row>
    <row r="764" spans="1:3">
      <c r="A764" s="30" t="s">
        <v>683</v>
      </c>
      <c r="B764" s="41"/>
      <c r="C764" s="30"/>
    </row>
    <row r="765" spans="1:3">
      <c r="A765" s="30" t="s">
        <v>684</v>
      </c>
      <c r="B765" s="41"/>
      <c r="C765" s="30"/>
    </row>
    <row r="766" spans="1:3">
      <c r="A766" s="30" t="s">
        <v>685</v>
      </c>
      <c r="B766" s="41"/>
      <c r="C766" s="30"/>
    </row>
    <row r="767" spans="1:3">
      <c r="A767" s="30" t="s">
        <v>686</v>
      </c>
      <c r="B767" s="41"/>
      <c r="C767" s="30"/>
    </row>
    <row r="768" spans="1:3">
      <c r="A768" s="30" t="s">
        <v>687</v>
      </c>
      <c r="B768" s="41"/>
      <c r="C768" s="30"/>
    </row>
    <row r="769" spans="1:3">
      <c r="A769" s="30" t="s">
        <v>688</v>
      </c>
      <c r="B769" s="41"/>
      <c r="C769" s="30"/>
    </row>
    <row r="770" spans="1:3">
      <c r="A770" s="30" t="s">
        <v>689</v>
      </c>
      <c r="B770" s="41"/>
      <c r="C770" s="30"/>
    </row>
    <row r="771" spans="1:3">
      <c r="A771" s="30" t="s">
        <v>690</v>
      </c>
      <c r="B771" s="41"/>
      <c r="C771" s="30"/>
    </row>
    <row r="772" spans="1:3">
      <c r="A772" s="30" t="s">
        <v>691</v>
      </c>
      <c r="B772" s="41"/>
      <c r="C772" s="30"/>
    </row>
    <row r="773" spans="1:3">
      <c r="A773" s="30" t="s">
        <v>692</v>
      </c>
      <c r="B773" s="41"/>
      <c r="C773" s="30"/>
    </row>
    <row r="774" spans="1:3">
      <c r="A774" s="30" t="s">
        <v>693</v>
      </c>
      <c r="B774" s="41"/>
      <c r="C774" s="30"/>
    </row>
    <row r="775" spans="1:3">
      <c r="A775" s="30" t="s">
        <v>694</v>
      </c>
      <c r="B775" s="41"/>
      <c r="C775" s="30"/>
    </row>
    <row r="776" spans="1:3">
      <c r="A776" s="30" t="s">
        <v>695</v>
      </c>
      <c r="B776" s="41"/>
      <c r="C776" s="30"/>
    </row>
    <row r="777" spans="1:3">
      <c r="A777" s="30" t="s">
        <v>696</v>
      </c>
      <c r="B777" s="41"/>
      <c r="C777" s="30"/>
    </row>
    <row r="778" spans="1:3">
      <c r="A778" s="30" t="s">
        <v>697</v>
      </c>
      <c r="B778" s="41"/>
      <c r="C778" s="30"/>
    </row>
    <row r="779" spans="1:3">
      <c r="A779" s="30" t="s">
        <v>698</v>
      </c>
      <c r="B779" s="41"/>
      <c r="C779" s="30"/>
    </row>
    <row r="780" spans="1:3">
      <c r="A780" s="30" t="s">
        <v>699</v>
      </c>
      <c r="B780" s="41"/>
      <c r="C780" s="30"/>
    </row>
    <row r="781" spans="1:3">
      <c r="A781" s="30" t="s">
        <v>700</v>
      </c>
      <c r="B781" s="41"/>
      <c r="C781" s="30"/>
    </row>
    <row r="782" spans="1:3">
      <c r="A782" s="30" t="s">
        <v>701</v>
      </c>
      <c r="B782" s="41"/>
      <c r="C782" s="30"/>
    </row>
    <row r="783" spans="1:3">
      <c r="A783" s="30" t="s">
        <v>702</v>
      </c>
      <c r="B783" s="41"/>
      <c r="C783" s="30"/>
    </row>
    <row r="784" spans="1:3">
      <c r="A784" s="30" t="s">
        <v>703</v>
      </c>
      <c r="B784" s="41">
        <v>80</v>
      </c>
      <c r="C784" s="30"/>
    </row>
    <row r="785" spans="1:3">
      <c r="A785" s="30" t="s">
        <v>704</v>
      </c>
      <c r="B785" s="41"/>
      <c r="C785" s="30"/>
    </row>
    <row r="786" spans="1:3">
      <c r="A786" s="30" t="s">
        <v>705</v>
      </c>
      <c r="B786" s="41"/>
      <c r="C786" s="30"/>
    </row>
    <row r="787" spans="1:3">
      <c r="A787" s="30" t="s">
        <v>706</v>
      </c>
      <c r="B787" s="41"/>
      <c r="C787" s="30"/>
    </row>
    <row r="788" spans="1:3">
      <c r="A788" s="30" t="s">
        <v>707</v>
      </c>
      <c r="B788" s="41"/>
      <c r="C788" s="30"/>
    </row>
    <row r="789" spans="1:3">
      <c r="A789" s="30" t="s">
        <v>708</v>
      </c>
      <c r="B789" s="41"/>
      <c r="C789" s="30"/>
    </row>
    <row r="790" spans="1:3">
      <c r="A790" s="30" t="s">
        <v>709</v>
      </c>
      <c r="B790" s="41"/>
      <c r="C790" s="30"/>
    </row>
    <row r="791" spans="1:3">
      <c r="A791" s="30" t="s">
        <v>710</v>
      </c>
      <c r="B791" s="41"/>
      <c r="C791" s="30"/>
    </row>
    <row r="792" spans="1:3">
      <c r="A792" s="30" t="s">
        <v>711</v>
      </c>
      <c r="B792" s="41"/>
      <c r="C792" s="30"/>
    </row>
    <row r="793" spans="1:3">
      <c r="A793" s="30" t="s">
        <v>712</v>
      </c>
      <c r="B793" s="41"/>
      <c r="C793" s="30"/>
    </row>
    <row r="794" spans="1:3">
      <c r="A794" s="30" t="s">
        <v>125</v>
      </c>
      <c r="B794" s="41"/>
      <c r="C794" s="30"/>
    </row>
    <row r="795" spans="1:3">
      <c r="A795" s="30" t="s">
        <v>126</v>
      </c>
      <c r="B795" s="41"/>
      <c r="C795" s="30"/>
    </row>
    <row r="796" spans="1:3">
      <c r="A796" s="30" t="s">
        <v>127</v>
      </c>
      <c r="B796" s="41"/>
      <c r="C796" s="30"/>
    </row>
    <row r="797" spans="1:3">
      <c r="A797" s="30" t="s">
        <v>713</v>
      </c>
      <c r="B797" s="41"/>
      <c r="C797" s="30"/>
    </row>
    <row r="798" spans="1:3">
      <c r="A798" s="30" t="s">
        <v>714</v>
      </c>
      <c r="B798" s="41"/>
      <c r="C798" s="30"/>
    </row>
    <row r="799" spans="1:3">
      <c r="A799" s="30" t="s">
        <v>715</v>
      </c>
      <c r="B799" s="41"/>
      <c r="C799" s="30"/>
    </row>
    <row r="800" spans="1:3">
      <c r="A800" s="30" t="s">
        <v>716</v>
      </c>
      <c r="B800" s="41"/>
      <c r="C800" s="30"/>
    </row>
    <row r="801" spans="1:3">
      <c r="A801" s="30" t="s">
        <v>717</v>
      </c>
      <c r="B801" s="41"/>
      <c r="C801" s="30"/>
    </row>
    <row r="802" spans="1:3">
      <c r="A802" s="30" t="s">
        <v>718</v>
      </c>
      <c r="B802" s="41"/>
      <c r="C802" s="30"/>
    </row>
    <row r="803" spans="1:3">
      <c r="A803" s="30" t="s">
        <v>719</v>
      </c>
      <c r="B803" s="41"/>
      <c r="C803" s="30"/>
    </row>
    <row r="804" spans="1:3">
      <c r="A804" s="30" t="s">
        <v>168</v>
      </c>
      <c r="B804" s="41"/>
      <c r="C804" s="30"/>
    </row>
    <row r="805" spans="1:3">
      <c r="A805" s="30" t="s">
        <v>720</v>
      </c>
      <c r="B805" s="41"/>
      <c r="C805" s="30"/>
    </row>
    <row r="806" spans="1:3">
      <c r="A806" s="30" t="s">
        <v>134</v>
      </c>
      <c r="B806" s="41"/>
      <c r="C806" s="30"/>
    </row>
    <row r="807" spans="1:3">
      <c r="A807" s="30" t="s">
        <v>721</v>
      </c>
      <c r="B807" s="41"/>
      <c r="C807" s="30"/>
    </row>
    <row r="808" spans="1:3">
      <c r="A808" s="30" t="s">
        <v>722</v>
      </c>
      <c r="B808" s="41">
        <v>800</v>
      </c>
      <c r="C808" s="30"/>
    </row>
    <row r="809" spans="1:3">
      <c r="A809" s="30" t="s">
        <v>24</v>
      </c>
      <c r="B809" s="41">
        <f>B810+B822+B823+B826+B827</f>
        <v>41762</v>
      </c>
      <c r="C809" s="30"/>
    </row>
    <row r="810" spans="1:3">
      <c r="A810" s="30" t="s">
        <v>723</v>
      </c>
      <c r="B810" s="41">
        <f>SUM(B811:B821)</f>
        <v>5551</v>
      </c>
      <c r="C810" s="30"/>
    </row>
    <row r="811" spans="1:3">
      <c r="A811" s="30" t="s">
        <v>724</v>
      </c>
      <c r="B811" s="41">
        <v>215</v>
      </c>
      <c r="C811" s="30"/>
    </row>
    <row r="812" spans="1:3">
      <c r="A812" s="30" t="s">
        <v>725</v>
      </c>
      <c r="B812" s="41"/>
      <c r="C812" s="30"/>
    </row>
    <row r="813" spans="1:3">
      <c r="A813" s="30" t="s">
        <v>726</v>
      </c>
      <c r="B813" s="41"/>
      <c r="C813" s="30"/>
    </row>
    <row r="814" spans="1:3">
      <c r="A814" s="30" t="s">
        <v>727</v>
      </c>
      <c r="B814" s="41">
        <v>1449</v>
      </c>
      <c r="C814" s="30"/>
    </row>
    <row r="815" spans="1:3">
      <c r="A815" s="30" t="s">
        <v>728</v>
      </c>
      <c r="B815" s="41">
        <v>5</v>
      </c>
      <c r="C815" s="30"/>
    </row>
    <row r="816" spans="1:3">
      <c r="A816" s="30" t="s">
        <v>729</v>
      </c>
      <c r="B816" s="41">
        <v>55</v>
      </c>
      <c r="C816" s="30"/>
    </row>
    <row r="817" spans="1:3">
      <c r="A817" s="30" t="s">
        <v>730</v>
      </c>
      <c r="B817" s="41">
        <v>17</v>
      </c>
      <c r="C817" s="30"/>
    </row>
    <row r="818" spans="1:3">
      <c r="A818" s="30" t="s">
        <v>731</v>
      </c>
      <c r="B818" s="41"/>
      <c r="C818" s="30"/>
    </row>
    <row r="819" spans="1:3">
      <c r="A819" s="30" t="s">
        <v>732</v>
      </c>
      <c r="B819" s="41"/>
      <c r="C819" s="30"/>
    </row>
    <row r="820" spans="1:3">
      <c r="A820" s="30" t="s">
        <v>733</v>
      </c>
      <c r="B820" s="41"/>
      <c r="C820" s="30"/>
    </row>
    <row r="821" spans="1:3">
      <c r="A821" s="30" t="s">
        <v>734</v>
      </c>
      <c r="B821" s="41">
        <v>3810</v>
      </c>
      <c r="C821" s="30"/>
    </row>
    <row r="822" spans="1:3">
      <c r="A822" s="30" t="s">
        <v>735</v>
      </c>
      <c r="B822" s="41">
        <v>157</v>
      </c>
      <c r="C822" s="30"/>
    </row>
    <row r="823" spans="1:3">
      <c r="A823" s="30" t="s">
        <v>736</v>
      </c>
      <c r="B823" s="41">
        <f>SUM(B824:B825)</f>
        <v>33265</v>
      </c>
      <c r="C823" s="30"/>
    </row>
    <row r="824" spans="1:3">
      <c r="A824" s="30" t="s">
        <v>737</v>
      </c>
      <c r="B824" s="41">
        <v>2051</v>
      </c>
      <c r="C824" s="30"/>
    </row>
    <row r="825" spans="1:3">
      <c r="A825" s="30" t="s">
        <v>738</v>
      </c>
      <c r="B825" s="41">
        <v>31214</v>
      </c>
      <c r="C825" s="30"/>
    </row>
    <row r="826" spans="1:3">
      <c r="A826" s="30" t="s">
        <v>739</v>
      </c>
      <c r="B826" s="41">
        <v>2600</v>
      </c>
      <c r="C826" s="30"/>
    </row>
    <row r="827" spans="1:3">
      <c r="A827" s="30" t="s">
        <v>740</v>
      </c>
      <c r="B827" s="41">
        <v>189</v>
      </c>
      <c r="C827" s="30"/>
    </row>
    <row r="828" spans="1:3">
      <c r="A828" s="30" t="s">
        <v>741</v>
      </c>
      <c r="B828" s="41"/>
      <c r="C828" s="30"/>
    </row>
    <row r="829" spans="1:3">
      <c r="A829" s="30" t="s">
        <v>742</v>
      </c>
      <c r="B829" s="41">
        <f>B830+B856+B884+B922+B933+B939+B946+B957</f>
        <v>37282</v>
      </c>
      <c r="C829" s="30"/>
    </row>
    <row r="830" spans="1:3">
      <c r="A830" s="30" t="s">
        <v>743</v>
      </c>
      <c r="B830" s="41">
        <f>SUM(B831:B855)</f>
        <v>16797</v>
      </c>
      <c r="C830" s="30"/>
    </row>
    <row r="831" spans="1:3">
      <c r="A831" s="30" t="s">
        <v>724</v>
      </c>
      <c r="B831" s="41">
        <v>439</v>
      </c>
      <c r="C831" s="30"/>
    </row>
    <row r="832" spans="1:3">
      <c r="A832" s="30" t="s">
        <v>725</v>
      </c>
      <c r="B832" s="41"/>
      <c r="C832" s="30"/>
    </row>
    <row r="833" spans="1:3">
      <c r="A833" s="30" t="s">
        <v>726</v>
      </c>
      <c r="B833" s="41"/>
      <c r="C833" s="30"/>
    </row>
    <row r="834" spans="1:3">
      <c r="A834" s="30" t="s">
        <v>744</v>
      </c>
      <c r="B834" s="41">
        <v>705</v>
      </c>
      <c r="C834" s="30"/>
    </row>
    <row r="835" spans="1:3">
      <c r="A835" s="30" t="s">
        <v>745</v>
      </c>
      <c r="B835" s="41"/>
      <c r="C835" s="30"/>
    </row>
    <row r="836" spans="1:3">
      <c r="A836" s="30" t="s">
        <v>746</v>
      </c>
      <c r="B836" s="41">
        <v>2687</v>
      </c>
      <c r="C836" s="30"/>
    </row>
    <row r="837" spans="1:3">
      <c r="A837" s="30" t="s">
        <v>747</v>
      </c>
      <c r="B837" s="41">
        <v>115</v>
      </c>
      <c r="C837" s="30"/>
    </row>
    <row r="838" spans="1:3">
      <c r="A838" s="30" t="s">
        <v>748</v>
      </c>
      <c r="B838" s="41">
        <v>750</v>
      </c>
      <c r="C838" s="30"/>
    </row>
    <row r="839" spans="1:3">
      <c r="A839" s="30" t="s">
        <v>749</v>
      </c>
      <c r="B839" s="41"/>
      <c r="C839" s="30"/>
    </row>
    <row r="840" spans="1:3">
      <c r="A840" s="30" t="s">
        <v>750</v>
      </c>
      <c r="B840" s="41"/>
      <c r="C840" s="30"/>
    </row>
    <row r="841" spans="1:3">
      <c r="A841" s="30" t="s">
        <v>751</v>
      </c>
      <c r="B841" s="41">
        <v>100</v>
      </c>
      <c r="C841" s="30"/>
    </row>
    <row r="842" spans="1:3">
      <c r="A842" s="30" t="s">
        <v>752</v>
      </c>
      <c r="B842" s="41">
        <v>40</v>
      </c>
      <c r="C842" s="30"/>
    </row>
    <row r="843" spans="1:3">
      <c r="A843" s="30" t="s">
        <v>753</v>
      </c>
      <c r="B843" s="41"/>
      <c r="C843" s="30"/>
    </row>
    <row r="844" spans="1:3">
      <c r="A844" s="30" t="s">
        <v>754</v>
      </c>
      <c r="B844" s="41"/>
      <c r="C844" s="30"/>
    </row>
    <row r="845" spans="1:3">
      <c r="A845" s="30" t="s">
        <v>755</v>
      </c>
      <c r="B845" s="41"/>
      <c r="C845" s="30"/>
    </row>
    <row r="846" spans="1:3">
      <c r="A846" s="30" t="s">
        <v>756</v>
      </c>
      <c r="B846" s="41">
        <v>473</v>
      </c>
      <c r="C846" s="30"/>
    </row>
    <row r="847" spans="1:3">
      <c r="A847" s="30" t="s">
        <v>757</v>
      </c>
      <c r="B847" s="41">
        <v>468</v>
      </c>
      <c r="C847" s="30"/>
    </row>
    <row r="848" spans="1:3">
      <c r="A848" s="30" t="s">
        <v>758</v>
      </c>
      <c r="B848" s="41">
        <v>3300</v>
      </c>
      <c r="C848" s="30"/>
    </row>
    <row r="849" spans="1:3">
      <c r="A849" s="30" t="s">
        <v>759</v>
      </c>
      <c r="B849" s="41">
        <v>905</v>
      </c>
      <c r="C849" s="30"/>
    </row>
    <row r="850" spans="1:3">
      <c r="A850" s="30" t="s">
        <v>760</v>
      </c>
      <c r="B850" s="41"/>
      <c r="C850" s="30"/>
    </row>
    <row r="851" spans="1:3">
      <c r="A851" s="30" t="s">
        <v>761</v>
      </c>
      <c r="B851" s="41">
        <v>185</v>
      </c>
      <c r="C851" s="30"/>
    </row>
    <row r="852" spans="1:3">
      <c r="A852" s="30" t="s">
        <v>762</v>
      </c>
      <c r="B852" s="41"/>
      <c r="C852" s="30"/>
    </row>
    <row r="853" spans="1:3">
      <c r="A853" s="30" t="s">
        <v>763</v>
      </c>
      <c r="B853" s="41"/>
      <c r="C853" s="30"/>
    </row>
    <row r="854" spans="1:3">
      <c r="A854" s="30" t="s">
        <v>764</v>
      </c>
      <c r="B854" s="41">
        <f>30+100</f>
        <v>130</v>
      </c>
      <c r="C854" s="30"/>
    </row>
    <row r="855" spans="1:3">
      <c r="A855" s="30" t="s">
        <v>765</v>
      </c>
      <c r="B855" s="41">
        <v>6500</v>
      </c>
      <c r="C855" s="30"/>
    </row>
    <row r="856" spans="1:3">
      <c r="A856" s="30" t="s">
        <v>766</v>
      </c>
      <c r="B856" s="41">
        <f>SUM(B857:B883)</f>
        <v>609</v>
      </c>
      <c r="C856" s="30"/>
    </row>
    <row r="857" spans="1:3">
      <c r="A857" s="30" t="s">
        <v>724</v>
      </c>
      <c r="B857" s="41"/>
      <c r="C857" s="30"/>
    </row>
    <row r="858" spans="1:3">
      <c r="A858" s="30" t="s">
        <v>725</v>
      </c>
      <c r="B858" s="41"/>
      <c r="C858" s="30"/>
    </row>
    <row r="859" spans="1:3">
      <c r="A859" s="30" t="s">
        <v>726</v>
      </c>
      <c r="B859" s="41"/>
      <c r="C859" s="30"/>
    </row>
    <row r="860" spans="1:3">
      <c r="A860" s="30" t="s">
        <v>767</v>
      </c>
      <c r="B860" s="41">
        <v>59</v>
      </c>
      <c r="C860" s="30"/>
    </row>
    <row r="861" spans="1:3">
      <c r="A861" s="30" t="s">
        <v>768</v>
      </c>
      <c r="B861" s="41">
        <v>500</v>
      </c>
      <c r="C861" s="30"/>
    </row>
    <row r="862" spans="1:3">
      <c r="A862" s="30" t="s">
        <v>769</v>
      </c>
      <c r="B862" s="41">
        <v>50</v>
      </c>
      <c r="C862" s="30"/>
    </row>
    <row r="863" spans="1:3">
      <c r="A863" s="30" t="s">
        <v>770</v>
      </c>
      <c r="B863" s="41"/>
      <c r="C863" s="30"/>
    </row>
    <row r="864" spans="1:3">
      <c r="A864" s="30" t="s">
        <v>771</v>
      </c>
      <c r="B864" s="41"/>
      <c r="C864" s="30"/>
    </row>
    <row r="865" spans="1:3">
      <c r="A865" s="30" t="s">
        <v>772</v>
      </c>
      <c r="B865" s="41"/>
      <c r="C865" s="30"/>
    </row>
    <row r="866" spans="1:3">
      <c r="A866" s="30" t="s">
        <v>773</v>
      </c>
      <c r="B866" s="41"/>
      <c r="C866" s="30"/>
    </row>
    <row r="867" spans="1:3">
      <c r="A867" s="30" t="s">
        <v>774</v>
      </c>
      <c r="B867" s="41"/>
      <c r="C867" s="30"/>
    </row>
    <row r="868" spans="1:3">
      <c r="A868" s="30" t="s">
        <v>775</v>
      </c>
      <c r="B868" s="41"/>
      <c r="C868" s="30"/>
    </row>
    <row r="869" spans="1:3">
      <c r="A869" s="30" t="s">
        <v>776</v>
      </c>
      <c r="B869" s="41"/>
      <c r="C869" s="30"/>
    </row>
    <row r="870" spans="1:3">
      <c r="A870" s="30" t="s">
        <v>777</v>
      </c>
      <c r="B870" s="41"/>
      <c r="C870" s="30"/>
    </row>
    <row r="871" spans="1:3">
      <c r="A871" s="30" t="s">
        <v>778</v>
      </c>
      <c r="B871" s="41"/>
      <c r="C871" s="30"/>
    </row>
    <row r="872" spans="1:3">
      <c r="A872" s="30" t="s">
        <v>779</v>
      </c>
      <c r="B872" s="41"/>
      <c r="C872" s="30"/>
    </row>
    <row r="873" spans="1:3">
      <c r="A873" s="30" t="s">
        <v>780</v>
      </c>
      <c r="B873" s="41"/>
      <c r="C873" s="30"/>
    </row>
    <row r="874" spans="1:3">
      <c r="A874" s="30" t="s">
        <v>781</v>
      </c>
      <c r="B874" s="41"/>
      <c r="C874" s="30"/>
    </row>
    <row r="875" spans="1:3">
      <c r="A875" s="30" t="s">
        <v>782</v>
      </c>
      <c r="B875" s="41"/>
      <c r="C875" s="30"/>
    </row>
    <row r="876" spans="1:3">
      <c r="A876" s="30" t="s">
        <v>783</v>
      </c>
      <c r="B876" s="41"/>
      <c r="C876" s="30"/>
    </row>
    <row r="877" spans="1:3">
      <c r="A877" s="30" t="s">
        <v>784</v>
      </c>
      <c r="B877" s="41"/>
      <c r="C877" s="30"/>
    </row>
    <row r="878" spans="1:3">
      <c r="A878" s="30" t="s">
        <v>785</v>
      </c>
      <c r="B878" s="41"/>
      <c r="C878" s="30"/>
    </row>
    <row r="879" spans="1:3">
      <c r="A879" s="30" t="s">
        <v>786</v>
      </c>
      <c r="B879" s="41"/>
      <c r="C879" s="30"/>
    </row>
    <row r="880" spans="1:3">
      <c r="A880" s="30" t="s">
        <v>787</v>
      </c>
      <c r="B880" s="41"/>
      <c r="C880" s="30"/>
    </row>
    <row r="881" spans="1:3">
      <c r="A881" s="30" t="s">
        <v>788</v>
      </c>
      <c r="B881" s="41"/>
      <c r="C881" s="30"/>
    </row>
    <row r="882" spans="1:3">
      <c r="A882" s="30" t="s">
        <v>789</v>
      </c>
      <c r="B882" s="41"/>
      <c r="C882" s="30"/>
    </row>
    <row r="883" spans="1:3">
      <c r="A883" s="30" t="s">
        <v>790</v>
      </c>
      <c r="B883" s="41"/>
      <c r="C883" s="30"/>
    </row>
    <row r="884" spans="1:3">
      <c r="A884" s="30" t="s">
        <v>791</v>
      </c>
      <c r="B884" s="41">
        <f>SUM(B885:B910)</f>
        <v>8068</v>
      </c>
      <c r="C884" s="30"/>
    </row>
    <row r="885" spans="1:3">
      <c r="A885" s="30" t="s">
        <v>724</v>
      </c>
      <c r="B885" s="41">
        <v>268</v>
      </c>
      <c r="C885" s="30"/>
    </row>
    <row r="886" spans="1:3">
      <c r="A886" s="30" t="s">
        <v>725</v>
      </c>
      <c r="B886" s="41"/>
      <c r="C886" s="30"/>
    </row>
    <row r="887" spans="1:3">
      <c r="A887" s="30" t="s">
        <v>726</v>
      </c>
      <c r="B887" s="41"/>
      <c r="C887" s="30"/>
    </row>
    <row r="888" spans="1:3">
      <c r="A888" s="30" t="s">
        <v>792</v>
      </c>
      <c r="B888" s="41">
        <v>367</v>
      </c>
      <c r="C888" s="30"/>
    </row>
    <row r="889" spans="1:3">
      <c r="A889" s="30" t="s">
        <v>793</v>
      </c>
      <c r="B889" s="41">
        <v>1000</v>
      </c>
      <c r="C889" s="30"/>
    </row>
    <row r="890" spans="1:3">
      <c r="A890" s="30" t="s">
        <v>794</v>
      </c>
      <c r="B890" s="41">
        <v>3905</v>
      </c>
      <c r="C890" s="30"/>
    </row>
    <row r="891" spans="1:3">
      <c r="A891" s="30" t="s">
        <v>795</v>
      </c>
      <c r="B891" s="41"/>
      <c r="C891" s="30"/>
    </row>
    <row r="892" spans="1:3">
      <c r="A892" s="30" t="s">
        <v>796</v>
      </c>
      <c r="B892" s="41">
        <v>70</v>
      </c>
      <c r="C892" s="30"/>
    </row>
    <row r="893" spans="1:3">
      <c r="A893" s="30" t="s">
        <v>797</v>
      </c>
      <c r="B893" s="41"/>
      <c r="C893" s="30"/>
    </row>
    <row r="894" spans="1:3">
      <c r="A894" s="30" t="s">
        <v>798</v>
      </c>
      <c r="B894" s="41">
        <v>200</v>
      </c>
      <c r="C894" s="30"/>
    </row>
    <row r="895" spans="1:3">
      <c r="A895" s="30" t="s">
        <v>799</v>
      </c>
      <c r="B895" s="41">
        <v>200</v>
      </c>
      <c r="C895" s="30"/>
    </row>
    <row r="896" spans="1:3">
      <c r="A896" s="30" t="s">
        <v>800</v>
      </c>
      <c r="B896" s="41"/>
      <c r="C896" s="30"/>
    </row>
    <row r="897" spans="1:3">
      <c r="A897" s="30" t="s">
        <v>801</v>
      </c>
      <c r="B897" s="41"/>
      <c r="C897" s="30"/>
    </row>
    <row r="898" spans="1:3">
      <c r="A898" s="30" t="s">
        <v>802</v>
      </c>
      <c r="B898" s="41">
        <v>180</v>
      </c>
      <c r="C898" s="30"/>
    </row>
    <row r="899" spans="1:3">
      <c r="A899" s="30" t="s">
        <v>803</v>
      </c>
      <c r="B899" s="41"/>
      <c r="C899" s="30"/>
    </row>
    <row r="900" spans="1:3">
      <c r="A900" s="30" t="s">
        <v>804</v>
      </c>
      <c r="B900" s="41">
        <v>1363</v>
      </c>
      <c r="C900" s="30"/>
    </row>
    <row r="901" spans="1:3">
      <c r="A901" s="30" t="s">
        <v>805</v>
      </c>
      <c r="B901" s="41">
        <v>16</v>
      </c>
      <c r="C901" s="30"/>
    </row>
    <row r="902" spans="1:3">
      <c r="A902" s="30" t="s">
        <v>806</v>
      </c>
      <c r="B902" s="41"/>
      <c r="C902" s="30"/>
    </row>
    <row r="903" spans="1:3">
      <c r="A903" s="30" t="s">
        <v>807</v>
      </c>
      <c r="B903" s="41"/>
      <c r="C903" s="30"/>
    </row>
    <row r="904" spans="1:3">
      <c r="A904" s="30" t="s">
        <v>808</v>
      </c>
      <c r="B904" s="41"/>
      <c r="C904" s="30"/>
    </row>
    <row r="905" spans="1:3">
      <c r="A905" s="30" t="s">
        <v>809</v>
      </c>
      <c r="B905" s="41"/>
      <c r="C905" s="30"/>
    </row>
    <row r="906" spans="1:3">
      <c r="A906" s="30" t="s">
        <v>810</v>
      </c>
      <c r="B906" s="41"/>
      <c r="C906" s="30"/>
    </row>
    <row r="907" spans="1:3">
      <c r="A907" s="30" t="s">
        <v>783</v>
      </c>
      <c r="B907" s="41"/>
      <c r="C907" s="30"/>
    </row>
    <row r="908" spans="1:3">
      <c r="A908" s="30" t="s">
        <v>811</v>
      </c>
      <c r="B908" s="41"/>
      <c r="C908" s="30"/>
    </row>
    <row r="909" spans="1:3">
      <c r="A909" s="30" t="s">
        <v>812</v>
      </c>
      <c r="B909" s="41">
        <f>12+250</f>
        <v>262</v>
      </c>
      <c r="C909" s="30"/>
    </row>
    <row r="910" spans="1:3">
      <c r="A910" s="30" t="s">
        <v>813</v>
      </c>
      <c r="B910" s="41">
        <v>237</v>
      </c>
      <c r="C910" s="30"/>
    </row>
    <row r="911" spans="1:3">
      <c r="A911" s="30" t="s">
        <v>814</v>
      </c>
      <c r="B911" s="41"/>
      <c r="C911" s="30"/>
    </row>
    <row r="912" spans="1:3">
      <c r="A912" s="30" t="s">
        <v>724</v>
      </c>
      <c r="B912" s="41"/>
      <c r="C912" s="30"/>
    </row>
    <row r="913" spans="1:3">
      <c r="A913" s="30" t="s">
        <v>725</v>
      </c>
      <c r="B913" s="41"/>
      <c r="C913" s="30"/>
    </row>
    <row r="914" spans="1:3">
      <c r="A914" s="30" t="s">
        <v>726</v>
      </c>
      <c r="B914" s="41"/>
      <c r="C914" s="30"/>
    </row>
    <row r="915" spans="1:3">
      <c r="A915" s="30" t="s">
        <v>815</v>
      </c>
      <c r="B915" s="41"/>
      <c r="C915" s="30"/>
    </row>
    <row r="916" spans="1:3">
      <c r="A916" s="30" t="s">
        <v>816</v>
      </c>
      <c r="B916" s="41"/>
      <c r="C916" s="30"/>
    </row>
    <row r="917" spans="1:3">
      <c r="A917" s="30" t="s">
        <v>817</v>
      </c>
      <c r="B917" s="41"/>
      <c r="C917" s="30"/>
    </row>
    <row r="918" spans="1:3">
      <c r="A918" s="30" t="s">
        <v>818</v>
      </c>
      <c r="B918" s="41"/>
      <c r="C918" s="30"/>
    </row>
    <row r="919" spans="1:3">
      <c r="A919" s="30" t="s">
        <v>819</v>
      </c>
      <c r="B919" s="41"/>
      <c r="C919" s="30"/>
    </row>
    <row r="920" spans="1:3">
      <c r="A920" s="30" t="s">
        <v>820</v>
      </c>
      <c r="B920" s="41"/>
      <c r="C920" s="30"/>
    </row>
    <row r="921" spans="1:3">
      <c r="A921" s="30" t="s">
        <v>821</v>
      </c>
      <c r="B921" s="41"/>
      <c r="C921" s="30"/>
    </row>
    <row r="922" spans="1:3">
      <c r="A922" s="30" t="s">
        <v>822</v>
      </c>
      <c r="B922" s="41">
        <f>SUM(B923:B932)</f>
        <v>1200</v>
      </c>
      <c r="C922" s="30"/>
    </row>
    <row r="923" spans="1:3">
      <c r="A923" s="30" t="s">
        <v>724</v>
      </c>
      <c r="B923" s="41"/>
      <c r="C923" s="30"/>
    </row>
    <row r="924" spans="1:3">
      <c r="A924" s="30" t="s">
        <v>725</v>
      </c>
      <c r="B924" s="41"/>
      <c r="C924" s="30"/>
    </row>
    <row r="925" spans="1:3">
      <c r="A925" s="30" t="s">
        <v>726</v>
      </c>
      <c r="B925" s="41"/>
      <c r="C925" s="30"/>
    </row>
    <row r="926" spans="1:3">
      <c r="A926" s="30" t="s">
        <v>823</v>
      </c>
      <c r="B926" s="41"/>
      <c r="C926" s="30"/>
    </row>
    <row r="927" spans="1:3">
      <c r="A927" s="30" t="s">
        <v>824</v>
      </c>
      <c r="B927" s="41">
        <v>600</v>
      </c>
      <c r="C927" s="30"/>
    </row>
    <row r="928" spans="1:3">
      <c r="A928" s="30" t="s">
        <v>825</v>
      </c>
      <c r="B928" s="41"/>
      <c r="C928" s="30"/>
    </row>
    <row r="929" spans="1:3">
      <c r="A929" s="30" t="s">
        <v>826</v>
      </c>
      <c r="B929" s="41"/>
      <c r="C929" s="30"/>
    </row>
    <row r="930" spans="1:3">
      <c r="A930" s="30" t="s">
        <v>827</v>
      </c>
      <c r="B930" s="41"/>
      <c r="C930" s="30"/>
    </row>
    <row r="931" spans="1:3">
      <c r="A931" s="30" t="s">
        <v>828</v>
      </c>
      <c r="B931" s="41"/>
      <c r="C931" s="30"/>
    </row>
    <row r="932" spans="1:3">
      <c r="A932" s="30" t="s">
        <v>829</v>
      </c>
      <c r="B932" s="41">
        <v>600</v>
      </c>
      <c r="C932" s="30"/>
    </row>
    <row r="933" spans="1:3">
      <c r="A933" s="30" t="s">
        <v>830</v>
      </c>
      <c r="B933" s="41">
        <f>SUM(B934:B938)</f>
        <v>5404</v>
      </c>
      <c r="C933" s="30"/>
    </row>
    <row r="934" spans="1:3">
      <c r="A934" s="30" t="s">
        <v>831</v>
      </c>
      <c r="B934" s="41">
        <v>65</v>
      </c>
      <c r="C934" s="30"/>
    </row>
    <row r="935" spans="1:3">
      <c r="A935" s="30" t="s">
        <v>832</v>
      </c>
      <c r="B935" s="41"/>
      <c r="C935" s="30"/>
    </row>
    <row r="936" spans="1:3">
      <c r="A936" s="30" t="s">
        <v>833</v>
      </c>
      <c r="B936" s="41">
        <v>3047</v>
      </c>
      <c r="C936" s="30"/>
    </row>
    <row r="937" spans="1:3">
      <c r="A937" s="30" t="s">
        <v>834</v>
      </c>
      <c r="B937" s="41"/>
      <c r="C937" s="30"/>
    </row>
    <row r="938" spans="1:3">
      <c r="A938" s="30" t="s">
        <v>835</v>
      </c>
      <c r="B938" s="41">
        <v>2292</v>
      </c>
      <c r="C938" s="30"/>
    </row>
    <row r="939" spans="1:3">
      <c r="A939" s="30" t="s">
        <v>836</v>
      </c>
      <c r="B939" s="41">
        <f>SUM(B940:B945)</f>
        <v>1720</v>
      </c>
      <c r="C939" s="30"/>
    </row>
    <row r="940" spans="1:3">
      <c r="A940" s="30" t="s">
        <v>837</v>
      </c>
      <c r="B940" s="41">
        <v>870</v>
      </c>
      <c r="C940" s="30"/>
    </row>
    <row r="941" spans="1:3">
      <c r="A941" s="30" t="s">
        <v>838</v>
      </c>
      <c r="B941" s="41"/>
      <c r="C941" s="30"/>
    </row>
    <row r="942" spans="1:3">
      <c r="A942" s="30" t="s">
        <v>839</v>
      </c>
      <c r="B942" s="41">
        <v>450</v>
      </c>
      <c r="C942" s="30"/>
    </row>
    <row r="943" spans="1:3">
      <c r="A943" s="30" t="s">
        <v>840</v>
      </c>
      <c r="B943" s="41">
        <v>400</v>
      </c>
      <c r="C943" s="30"/>
    </row>
    <row r="944" spans="1:3">
      <c r="A944" s="30" t="s">
        <v>841</v>
      </c>
      <c r="B944" s="41"/>
      <c r="C944" s="30"/>
    </row>
    <row r="945" spans="1:3">
      <c r="A945" s="30" t="s">
        <v>842</v>
      </c>
      <c r="B945" s="41"/>
      <c r="C945" s="30"/>
    </row>
    <row r="946" spans="1:3">
      <c r="A946" s="30" t="s">
        <v>843</v>
      </c>
      <c r="B946" s="41">
        <f>SUM(B947:B952)</f>
        <v>3014</v>
      </c>
      <c r="C946" s="30"/>
    </row>
    <row r="947" spans="1:3">
      <c r="A947" s="30" t="s">
        <v>844</v>
      </c>
      <c r="B947" s="41"/>
      <c r="C947" s="30"/>
    </row>
    <row r="948" spans="1:3">
      <c r="A948" s="30" t="s">
        <v>845</v>
      </c>
      <c r="B948" s="41"/>
      <c r="C948" s="30"/>
    </row>
    <row r="949" spans="1:3">
      <c r="A949" s="30" t="s">
        <v>846</v>
      </c>
      <c r="B949" s="41">
        <v>1440</v>
      </c>
      <c r="C949" s="30"/>
    </row>
    <row r="950" spans="1:3">
      <c r="A950" s="30" t="s">
        <v>847</v>
      </c>
      <c r="B950" s="41">
        <v>1074</v>
      </c>
      <c r="C950" s="30"/>
    </row>
    <row r="951" spans="1:3">
      <c r="A951" s="30" t="s">
        <v>848</v>
      </c>
      <c r="B951" s="41">
        <v>500</v>
      </c>
      <c r="C951" s="30"/>
    </row>
    <row r="952" spans="1:3">
      <c r="A952" s="30" t="s">
        <v>849</v>
      </c>
      <c r="B952" s="41"/>
      <c r="C952" s="30"/>
    </row>
    <row r="953" spans="1:3">
      <c r="A953" s="30" t="s">
        <v>850</v>
      </c>
      <c r="B953" s="41"/>
      <c r="C953" s="30"/>
    </row>
    <row r="954" spans="1:3">
      <c r="A954" s="30" t="s">
        <v>851</v>
      </c>
      <c r="B954" s="41"/>
      <c r="C954" s="30"/>
    </row>
    <row r="955" spans="1:3">
      <c r="A955" s="30" t="s">
        <v>852</v>
      </c>
      <c r="B955" s="41"/>
      <c r="C955" s="30"/>
    </row>
    <row r="956" spans="1:3">
      <c r="A956" s="30" t="s">
        <v>853</v>
      </c>
      <c r="B956" s="41"/>
      <c r="C956" s="30"/>
    </row>
    <row r="957" spans="1:3">
      <c r="A957" s="30" t="s">
        <v>854</v>
      </c>
      <c r="B957" s="41">
        <f>SUM(B958:B959)</f>
        <v>470</v>
      </c>
      <c r="C957" s="30"/>
    </row>
    <row r="958" spans="1:3">
      <c r="A958" s="30" t="s">
        <v>855</v>
      </c>
      <c r="B958" s="41"/>
      <c r="C958" s="30"/>
    </row>
    <row r="959" spans="1:3">
      <c r="A959" s="30" t="s">
        <v>856</v>
      </c>
      <c r="B959" s="41">
        <v>470</v>
      </c>
      <c r="C959" s="30"/>
    </row>
    <row r="960" spans="1:3">
      <c r="A960" s="30" t="s">
        <v>28</v>
      </c>
      <c r="B960" s="41">
        <f>B961+B1004</f>
        <v>1057</v>
      </c>
      <c r="C960" s="30"/>
    </row>
    <row r="961" spans="1:3">
      <c r="A961" s="30" t="s">
        <v>857</v>
      </c>
      <c r="B961" s="41">
        <f>SUM(B962:B983)</f>
        <v>806</v>
      </c>
      <c r="C961" s="30"/>
    </row>
    <row r="962" spans="1:3">
      <c r="A962" s="30" t="s">
        <v>724</v>
      </c>
      <c r="B962" s="41">
        <v>126</v>
      </c>
      <c r="C962" s="30"/>
    </row>
    <row r="963" spans="1:3">
      <c r="A963" s="30" t="s">
        <v>725</v>
      </c>
      <c r="B963" s="41"/>
      <c r="C963" s="30"/>
    </row>
    <row r="964" spans="1:3">
      <c r="A964" s="30" t="s">
        <v>726</v>
      </c>
      <c r="B964" s="41"/>
      <c r="C964" s="30"/>
    </row>
    <row r="965" spans="1:3">
      <c r="A965" s="30" t="s">
        <v>858</v>
      </c>
      <c r="B965" s="41">
        <v>10</v>
      </c>
      <c r="C965" s="30"/>
    </row>
    <row r="966" spans="1:3">
      <c r="A966" s="30" t="s">
        <v>859</v>
      </c>
      <c r="B966" s="41">
        <v>80</v>
      </c>
      <c r="C966" s="30"/>
    </row>
    <row r="967" spans="1:3">
      <c r="A967" s="30" t="s">
        <v>860</v>
      </c>
      <c r="B967" s="41"/>
      <c r="C967" s="30"/>
    </row>
    <row r="968" spans="1:3">
      <c r="A968" s="30" t="s">
        <v>861</v>
      </c>
      <c r="B968" s="41"/>
      <c r="C968" s="30"/>
    </row>
    <row r="969" spans="1:3">
      <c r="A969" s="30" t="s">
        <v>862</v>
      </c>
      <c r="B969" s="41"/>
      <c r="C969" s="30"/>
    </row>
    <row r="970" spans="1:3">
      <c r="A970" s="30" t="s">
        <v>863</v>
      </c>
      <c r="B970" s="41"/>
      <c r="C970" s="30"/>
    </row>
    <row r="971" spans="1:3">
      <c r="A971" s="30" t="s">
        <v>864</v>
      </c>
      <c r="B971" s="41"/>
      <c r="C971" s="30"/>
    </row>
    <row r="972" spans="1:3">
      <c r="A972" s="30" t="s">
        <v>865</v>
      </c>
      <c r="B972" s="41"/>
      <c r="C972" s="30"/>
    </row>
    <row r="973" spans="1:3">
      <c r="A973" s="30" t="s">
        <v>866</v>
      </c>
      <c r="B973" s="41"/>
      <c r="C973" s="30"/>
    </row>
    <row r="974" spans="1:3">
      <c r="A974" s="30" t="s">
        <v>867</v>
      </c>
      <c r="B974" s="41"/>
      <c r="C974" s="30"/>
    </row>
    <row r="975" spans="1:3">
      <c r="A975" s="30" t="s">
        <v>868</v>
      </c>
      <c r="B975" s="41"/>
      <c r="C975" s="30"/>
    </row>
    <row r="976" spans="1:3">
      <c r="A976" s="30" t="s">
        <v>869</v>
      </c>
      <c r="B976" s="41"/>
      <c r="C976" s="30"/>
    </row>
    <row r="977" spans="1:3">
      <c r="A977" s="30" t="s">
        <v>870</v>
      </c>
      <c r="B977" s="41"/>
      <c r="C977" s="30"/>
    </row>
    <row r="978" spans="1:3">
      <c r="A978" s="30" t="s">
        <v>871</v>
      </c>
      <c r="B978" s="41"/>
      <c r="C978" s="30"/>
    </row>
    <row r="979" spans="1:3">
      <c r="A979" s="30" t="s">
        <v>872</v>
      </c>
      <c r="B979" s="41"/>
      <c r="C979" s="30"/>
    </row>
    <row r="980" spans="1:3">
      <c r="A980" s="30" t="s">
        <v>873</v>
      </c>
      <c r="B980" s="41"/>
      <c r="C980" s="30"/>
    </row>
    <row r="981" spans="1:3">
      <c r="A981" s="30" t="s">
        <v>874</v>
      </c>
      <c r="B981" s="41"/>
      <c r="C981" s="30"/>
    </row>
    <row r="982" spans="1:3">
      <c r="A982" s="30" t="s">
        <v>875</v>
      </c>
      <c r="B982" s="41"/>
      <c r="C982" s="30"/>
    </row>
    <row r="983" spans="1:3">
      <c r="A983" s="30" t="s">
        <v>876</v>
      </c>
      <c r="B983" s="41">
        <v>590</v>
      </c>
      <c r="C983" s="30"/>
    </row>
    <row r="984" spans="1:3">
      <c r="A984" s="30" t="s">
        <v>877</v>
      </c>
      <c r="B984" s="41"/>
      <c r="C984" s="30"/>
    </row>
    <row r="985" spans="1:3">
      <c r="A985" s="30" t="s">
        <v>724</v>
      </c>
      <c r="B985" s="41"/>
      <c r="C985" s="30"/>
    </row>
    <row r="986" spans="1:3">
      <c r="A986" s="30" t="s">
        <v>725</v>
      </c>
      <c r="B986" s="41"/>
      <c r="C986" s="30"/>
    </row>
    <row r="987" spans="1:3">
      <c r="A987" s="30" t="s">
        <v>726</v>
      </c>
      <c r="B987" s="41"/>
      <c r="C987" s="30"/>
    </row>
    <row r="988" spans="1:3">
      <c r="A988" s="30" t="s">
        <v>878</v>
      </c>
      <c r="B988" s="41"/>
      <c r="C988" s="30"/>
    </row>
    <row r="989" spans="1:3">
      <c r="A989" s="30" t="s">
        <v>879</v>
      </c>
      <c r="B989" s="41"/>
      <c r="C989" s="30"/>
    </row>
    <row r="990" spans="1:3">
      <c r="A990" s="30" t="s">
        <v>880</v>
      </c>
      <c r="B990" s="41"/>
      <c r="C990" s="30"/>
    </row>
    <row r="991" spans="1:3">
      <c r="A991" s="30" t="s">
        <v>881</v>
      </c>
      <c r="B991" s="41"/>
      <c r="C991" s="30"/>
    </row>
    <row r="992" spans="1:3">
      <c r="A992" s="30" t="s">
        <v>882</v>
      </c>
      <c r="B992" s="41"/>
      <c r="C992" s="30"/>
    </row>
    <row r="993" spans="1:3">
      <c r="A993" s="30" t="s">
        <v>883</v>
      </c>
      <c r="B993" s="41"/>
      <c r="C993" s="30"/>
    </row>
    <row r="994" spans="1:3">
      <c r="A994" s="30" t="s">
        <v>884</v>
      </c>
      <c r="B994" s="41"/>
      <c r="C994" s="30"/>
    </row>
    <row r="995" spans="1:3">
      <c r="A995" s="30" t="s">
        <v>724</v>
      </c>
      <c r="B995" s="41"/>
      <c r="C995" s="30"/>
    </row>
    <row r="996" spans="1:3">
      <c r="A996" s="30" t="s">
        <v>725</v>
      </c>
      <c r="B996" s="41"/>
      <c r="C996" s="30"/>
    </row>
    <row r="997" spans="1:3">
      <c r="A997" s="30" t="s">
        <v>726</v>
      </c>
      <c r="B997" s="41"/>
      <c r="C997" s="30"/>
    </row>
    <row r="998" spans="1:3">
      <c r="A998" s="30" t="s">
        <v>885</v>
      </c>
      <c r="B998" s="41"/>
      <c r="C998" s="30"/>
    </row>
    <row r="999" spans="1:3">
      <c r="A999" s="30" t="s">
        <v>886</v>
      </c>
      <c r="B999" s="41"/>
      <c r="C999" s="30"/>
    </row>
    <row r="1000" spans="1:3">
      <c r="A1000" s="30" t="s">
        <v>887</v>
      </c>
      <c r="B1000" s="41"/>
      <c r="C1000" s="30"/>
    </row>
    <row r="1001" spans="1:3">
      <c r="A1001" s="30" t="s">
        <v>888</v>
      </c>
      <c r="B1001" s="41"/>
      <c r="C1001" s="30"/>
    </row>
    <row r="1002" spans="1:3">
      <c r="A1002" s="30" t="s">
        <v>889</v>
      </c>
      <c r="B1002" s="41"/>
      <c r="C1002" s="30"/>
    </row>
    <row r="1003" spans="1:3">
      <c r="A1003" s="30" t="s">
        <v>890</v>
      </c>
      <c r="B1003" s="41"/>
      <c r="C1003" s="30"/>
    </row>
    <row r="1004" spans="1:3">
      <c r="A1004" s="30" t="s">
        <v>891</v>
      </c>
      <c r="B1004" s="41">
        <f>SUM(B1005:B1007)</f>
        <v>251</v>
      </c>
      <c r="C1004" s="30"/>
    </row>
    <row r="1005" spans="1:3">
      <c r="A1005" s="30" t="s">
        <v>892</v>
      </c>
      <c r="B1005" s="41">
        <v>49</v>
      </c>
      <c r="C1005" s="30"/>
    </row>
    <row r="1006" spans="1:3">
      <c r="A1006" s="30" t="s">
        <v>893</v>
      </c>
      <c r="B1006" s="41">
        <v>46</v>
      </c>
      <c r="C1006" s="30"/>
    </row>
    <row r="1007" spans="1:3">
      <c r="A1007" s="30" t="s">
        <v>894</v>
      </c>
      <c r="B1007" s="41">
        <v>156</v>
      </c>
      <c r="C1007" s="30"/>
    </row>
    <row r="1008" spans="1:3">
      <c r="A1008" s="30" t="s">
        <v>895</v>
      </c>
      <c r="B1008" s="41"/>
      <c r="C1008" s="30"/>
    </row>
    <row r="1009" spans="1:3">
      <c r="A1009" s="30" t="s">
        <v>896</v>
      </c>
      <c r="B1009" s="41"/>
      <c r="C1009" s="30"/>
    </row>
    <row r="1010" spans="1:3">
      <c r="A1010" s="30" t="s">
        <v>724</v>
      </c>
      <c r="B1010" s="41"/>
      <c r="C1010" s="30"/>
    </row>
    <row r="1011" spans="1:3">
      <c r="A1011" s="30" t="s">
        <v>725</v>
      </c>
      <c r="B1011" s="41"/>
      <c r="C1011" s="30"/>
    </row>
    <row r="1012" spans="1:3">
      <c r="A1012" s="30" t="s">
        <v>726</v>
      </c>
      <c r="B1012" s="41"/>
      <c r="C1012" s="30"/>
    </row>
    <row r="1013" spans="1:3">
      <c r="A1013" s="30" t="s">
        <v>882</v>
      </c>
      <c r="B1013" s="41"/>
      <c r="C1013" s="30"/>
    </row>
    <row r="1014" spans="1:3">
      <c r="A1014" s="30" t="s">
        <v>897</v>
      </c>
      <c r="B1014" s="41"/>
      <c r="C1014" s="30"/>
    </row>
    <row r="1015" spans="1:3">
      <c r="A1015" s="30" t="s">
        <v>898</v>
      </c>
      <c r="B1015" s="41"/>
      <c r="C1015" s="30"/>
    </row>
    <row r="1016" spans="1:3">
      <c r="A1016" s="30" t="s">
        <v>899</v>
      </c>
      <c r="B1016" s="41"/>
      <c r="C1016" s="30"/>
    </row>
    <row r="1017" spans="1:3">
      <c r="A1017" s="30" t="s">
        <v>900</v>
      </c>
      <c r="B1017" s="41"/>
      <c r="C1017" s="30"/>
    </row>
    <row r="1018" spans="1:3">
      <c r="A1018" s="30" t="s">
        <v>901</v>
      </c>
      <c r="B1018" s="41"/>
      <c r="C1018" s="30"/>
    </row>
    <row r="1019" spans="1:3">
      <c r="A1019" s="30" t="s">
        <v>902</v>
      </c>
      <c r="B1019" s="41"/>
      <c r="C1019" s="30"/>
    </row>
    <row r="1020" spans="1:3">
      <c r="A1020" s="30" t="s">
        <v>903</v>
      </c>
      <c r="B1020" s="41"/>
      <c r="C1020" s="30"/>
    </row>
    <row r="1021" spans="1:3">
      <c r="A1021" s="30" t="s">
        <v>904</v>
      </c>
      <c r="B1021" s="41"/>
      <c r="C1021" s="30"/>
    </row>
    <row r="1022" spans="1:3">
      <c r="A1022" s="30" t="s">
        <v>905</v>
      </c>
      <c r="B1022" s="41"/>
      <c r="C1022" s="30"/>
    </row>
    <row r="1023" spans="1:3">
      <c r="A1023" s="30" t="s">
        <v>906</v>
      </c>
      <c r="B1023" s="41"/>
      <c r="C1023" s="30"/>
    </row>
    <row r="1024" spans="1:3">
      <c r="A1024" s="30" t="s">
        <v>30</v>
      </c>
      <c r="B1024" s="41">
        <f>B1025+B1056+B1070+B1078+B1084+B1091</f>
        <v>7646</v>
      </c>
      <c r="C1024" s="30"/>
    </row>
    <row r="1025" spans="1:3">
      <c r="A1025" s="30" t="s">
        <v>907</v>
      </c>
      <c r="B1025" s="41">
        <v>90</v>
      </c>
      <c r="C1025" s="30"/>
    </row>
    <row r="1026" spans="1:3">
      <c r="A1026" s="30" t="s">
        <v>724</v>
      </c>
      <c r="B1026" s="41"/>
      <c r="C1026" s="30"/>
    </row>
    <row r="1027" spans="1:3">
      <c r="A1027" s="30" t="s">
        <v>725</v>
      </c>
      <c r="B1027" s="41"/>
      <c r="C1027" s="30"/>
    </row>
    <row r="1028" spans="1:3">
      <c r="A1028" s="30" t="s">
        <v>726</v>
      </c>
      <c r="B1028" s="41"/>
      <c r="C1028" s="30"/>
    </row>
    <row r="1029" spans="1:3">
      <c r="A1029" s="30" t="s">
        <v>908</v>
      </c>
      <c r="B1029" s="41"/>
      <c r="C1029" s="30"/>
    </row>
    <row r="1030" spans="1:3">
      <c r="A1030" s="30" t="s">
        <v>909</v>
      </c>
      <c r="B1030" s="41"/>
      <c r="C1030" s="30"/>
    </row>
    <row r="1031" spans="1:3">
      <c r="A1031" s="30" t="s">
        <v>910</v>
      </c>
      <c r="B1031" s="41"/>
      <c r="C1031" s="30"/>
    </row>
    <row r="1032" spans="1:3">
      <c r="A1032" s="30" t="s">
        <v>911</v>
      </c>
      <c r="B1032" s="41"/>
      <c r="C1032" s="30"/>
    </row>
    <row r="1033" spans="1:3">
      <c r="A1033" s="30" t="s">
        <v>912</v>
      </c>
      <c r="B1033" s="41"/>
      <c r="C1033" s="30"/>
    </row>
    <row r="1034" spans="1:3">
      <c r="A1034" s="30" t="s">
        <v>913</v>
      </c>
      <c r="B1034" s="41">
        <v>90</v>
      </c>
      <c r="C1034" s="30"/>
    </row>
    <row r="1035" spans="1:3">
      <c r="A1035" s="30" t="s">
        <v>914</v>
      </c>
      <c r="B1035" s="41"/>
      <c r="C1035" s="30"/>
    </row>
    <row r="1036" spans="1:3">
      <c r="A1036" s="30" t="s">
        <v>724</v>
      </c>
      <c r="B1036" s="41"/>
      <c r="C1036" s="30"/>
    </row>
    <row r="1037" spans="1:3">
      <c r="A1037" s="30" t="s">
        <v>725</v>
      </c>
      <c r="B1037" s="41"/>
      <c r="C1037" s="30"/>
    </row>
    <row r="1038" spans="1:3">
      <c r="A1038" s="30" t="s">
        <v>726</v>
      </c>
      <c r="B1038" s="41"/>
      <c r="C1038" s="30"/>
    </row>
    <row r="1039" spans="1:3">
      <c r="A1039" s="30" t="s">
        <v>915</v>
      </c>
      <c r="B1039" s="41"/>
      <c r="C1039" s="30"/>
    </row>
    <row r="1040" spans="1:3">
      <c r="A1040" s="30" t="s">
        <v>916</v>
      </c>
      <c r="B1040" s="41"/>
      <c r="C1040" s="30"/>
    </row>
    <row r="1041" spans="1:3">
      <c r="A1041" s="30" t="s">
        <v>917</v>
      </c>
      <c r="B1041" s="41"/>
      <c r="C1041" s="30"/>
    </row>
    <row r="1042" spans="1:3">
      <c r="A1042" s="30" t="s">
        <v>918</v>
      </c>
      <c r="B1042" s="41"/>
      <c r="C1042" s="30"/>
    </row>
    <row r="1043" spans="1:3">
      <c r="A1043" s="30" t="s">
        <v>919</v>
      </c>
      <c r="B1043" s="41"/>
      <c r="C1043" s="30"/>
    </row>
    <row r="1044" spans="1:3">
      <c r="A1044" s="30" t="s">
        <v>920</v>
      </c>
      <c r="B1044" s="41"/>
      <c r="C1044" s="30"/>
    </row>
    <row r="1045" spans="1:3">
      <c r="A1045" s="30" t="s">
        <v>921</v>
      </c>
      <c r="B1045" s="41"/>
      <c r="C1045" s="30"/>
    </row>
    <row r="1046" spans="1:3">
      <c r="A1046" s="30" t="s">
        <v>922</v>
      </c>
      <c r="B1046" s="41"/>
      <c r="C1046" s="30"/>
    </row>
    <row r="1047" spans="1:3">
      <c r="A1047" s="30" t="s">
        <v>923</v>
      </c>
      <c r="B1047" s="41"/>
      <c r="C1047" s="30"/>
    </row>
    <row r="1048" spans="1:3">
      <c r="A1048" s="30" t="s">
        <v>924</v>
      </c>
      <c r="B1048" s="41"/>
      <c r="C1048" s="30"/>
    </row>
    <row r="1049" spans="1:3">
      <c r="A1049" s="30" t="s">
        <v>925</v>
      </c>
      <c r="B1049" s="41"/>
      <c r="C1049" s="30"/>
    </row>
    <row r="1050" spans="1:3">
      <c r="A1050" s="30" t="s">
        <v>926</v>
      </c>
      <c r="B1050" s="41"/>
      <c r="C1050" s="30"/>
    </row>
    <row r="1051" spans="1:3">
      <c r="A1051" s="30" t="s">
        <v>927</v>
      </c>
      <c r="B1051" s="41"/>
      <c r="C1051" s="30"/>
    </row>
    <row r="1052" spans="1:3">
      <c r="A1052" s="30" t="s">
        <v>724</v>
      </c>
      <c r="B1052" s="41"/>
      <c r="C1052" s="30"/>
    </row>
    <row r="1053" spans="1:3">
      <c r="A1053" s="30" t="s">
        <v>725</v>
      </c>
      <c r="B1053" s="41"/>
      <c r="C1053" s="30"/>
    </row>
    <row r="1054" spans="1:3">
      <c r="A1054" s="30" t="s">
        <v>726</v>
      </c>
      <c r="B1054" s="41"/>
      <c r="C1054" s="30"/>
    </row>
    <row r="1055" spans="1:3">
      <c r="A1055" s="30" t="s">
        <v>928</v>
      </c>
      <c r="B1055" s="41"/>
      <c r="C1055" s="30"/>
    </row>
    <row r="1056" spans="1:3">
      <c r="A1056" s="30" t="s">
        <v>929</v>
      </c>
      <c r="B1056" s="41">
        <f>SUM(B1057:B1069)</f>
        <v>667</v>
      </c>
      <c r="C1056" s="30"/>
    </row>
    <row r="1057" spans="1:3">
      <c r="A1057" s="30" t="s">
        <v>724</v>
      </c>
      <c r="B1057" s="41"/>
      <c r="C1057" s="30"/>
    </row>
    <row r="1058" spans="1:3">
      <c r="A1058" s="30" t="s">
        <v>725</v>
      </c>
      <c r="B1058" s="41"/>
      <c r="C1058" s="30"/>
    </row>
    <row r="1059" spans="1:3">
      <c r="A1059" s="30" t="s">
        <v>726</v>
      </c>
      <c r="B1059" s="41"/>
      <c r="C1059" s="30"/>
    </row>
    <row r="1060" spans="1:3">
      <c r="A1060" s="30" t="s">
        <v>930</v>
      </c>
      <c r="B1060" s="41"/>
      <c r="C1060" s="30"/>
    </row>
    <row r="1061" spans="1:3">
      <c r="A1061" s="30" t="s">
        <v>931</v>
      </c>
      <c r="B1061" s="41"/>
      <c r="C1061" s="30"/>
    </row>
    <row r="1062" spans="1:3">
      <c r="A1062" s="30" t="s">
        <v>932</v>
      </c>
      <c r="B1062" s="41"/>
      <c r="C1062" s="30"/>
    </row>
    <row r="1063" spans="1:3">
      <c r="A1063" s="30" t="s">
        <v>933</v>
      </c>
      <c r="B1063" s="41"/>
      <c r="C1063" s="30"/>
    </row>
    <row r="1064" spans="1:3">
      <c r="A1064" s="30" t="s">
        <v>934</v>
      </c>
      <c r="B1064" s="41"/>
      <c r="C1064" s="30"/>
    </row>
    <row r="1065" spans="1:3">
      <c r="A1065" s="30" t="s">
        <v>935</v>
      </c>
      <c r="B1065" s="41">
        <v>370</v>
      </c>
      <c r="C1065" s="30"/>
    </row>
    <row r="1066" spans="1:3">
      <c r="A1066" s="30" t="s">
        <v>936</v>
      </c>
      <c r="B1066" s="41"/>
      <c r="C1066" s="30"/>
    </row>
    <row r="1067" spans="1:3">
      <c r="A1067" s="30" t="s">
        <v>882</v>
      </c>
      <c r="B1067" s="41"/>
      <c r="C1067" s="30"/>
    </row>
    <row r="1068" spans="1:3">
      <c r="A1068" s="30" t="s">
        <v>937</v>
      </c>
      <c r="B1068" s="41"/>
      <c r="C1068" s="30"/>
    </row>
    <row r="1069" spans="1:3">
      <c r="A1069" s="30" t="s">
        <v>938</v>
      </c>
      <c r="B1069" s="41">
        <v>297</v>
      </c>
      <c r="C1069" s="30"/>
    </row>
    <row r="1070" spans="1:3">
      <c r="A1070" s="30" t="s">
        <v>939</v>
      </c>
      <c r="B1070" s="41">
        <f>SUM(B1071:B1077)</f>
        <v>191</v>
      </c>
      <c r="C1070" s="30"/>
    </row>
    <row r="1071" spans="1:3">
      <c r="A1071" s="30" t="s">
        <v>724</v>
      </c>
      <c r="B1071" s="41">
        <v>86</v>
      </c>
      <c r="C1071" s="30"/>
    </row>
    <row r="1072" spans="1:3">
      <c r="A1072" s="30" t="s">
        <v>725</v>
      </c>
      <c r="B1072" s="41"/>
      <c r="C1072" s="30"/>
    </row>
    <row r="1073" spans="1:3">
      <c r="A1073" s="30" t="s">
        <v>726</v>
      </c>
      <c r="B1073" s="41"/>
      <c r="C1073" s="30"/>
    </row>
    <row r="1074" spans="1:3">
      <c r="A1074" s="30" t="s">
        <v>940</v>
      </c>
      <c r="B1074" s="41">
        <v>8</v>
      </c>
      <c r="C1074" s="30"/>
    </row>
    <row r="1075" spans="1:3">
      <c r="A1075" s="30" t="s">
        <v>941</v>
      </c>
      <c r="B1075" s="41"/>
      <c r="C1075" s="30"/>
    </row>
    <row r="1076" spans="1:3">
      <c r="A1076" s="30" t="s">
        <v>942</v>
      </c>
      <c r="B1076" s="41"/>
      <c r="C1076" s="30"/>
    </row>
    <row r="1077" spans="1:3">
      <c r="A1077" s="30" t="s">
        <v>943</v>
      </c>
      <c r="B1077" s="41">
        <v>97</v>
      </c>
      <c r="C1077" s="30"/>
    </row>
    <row r="1078" spans="1:3">
      <c r="A1078" s="30" t="s">
        <v>944</v>
      </c>
      <c r="B1078" s="41">
        <f>SUM(B1079:B1083)</f>
        <v>373</v>
      </c>
      <c r="C1078" s="30"/>
    </row>
    <row r="1079" spans="1:3">
      <c r="A1079" s="30" t="s">
        <v>724</v>
      </c>
      <c r="B1079" s="41">
        <v>167</v>
      </c>
      <c r="C1079" s="30"/>
    </row>
    <row r="1080" spans="1:3">
      <c r="A1080" s="30" t="s">
        <v>725</v>
      </c>
      <c r="B1080" s="41"/>
      <c r="C1080" s="30"/>
    </row>
    <row r="1081" spans="1:3">
      <c r="A1081" s="30" t="s">
        <v>726</v>
      </c>
      <c r="B1081" s="41"/>
      <c r="C1081" s="30"/>
    </row>
    <row r="1082" spans="1:3">
      <c r="A1082" s="30" t="s">
        <v>945</v>
      </c>
      <c r="B1082" s="41"/>
      <c r="C1082" s="30"/>
    </row>
    <row r="1083" spans="1:3">
      <c r="A1083" s="30" t="s">
        <v>946</v>
      </c>
      <c r="B1083" s="41">
        <v>206</v>
      </c>
      <c r="C1083" s="30"/>
    </row>
    <row r="1084" spans="1:3">
      <c r="A1084" s="30" t="s">
        <v>947</v>
      </c>
      <c r="B1084" s="41">
        <f>SUM(B1085:B1090)</f>
        <v>1947</v>
      </c>
      <c r="C1084" s="30"/>
    </row>
    <row r="1085" spans="1:3">
      <c r="A1085" s="30" t="s">
        <v>724</v>
      </c>
      <c r="B1085" s="41">
        <v>96</v>
      </c>
      <c r="C1085" s="30"/>
    </row>
    <row r="1086" spans="1:3">
      <c r="A1086" s="30" t="s">
        <v>725</v>
      </c>
      <c r="B1086" s="41"/>
      <c r="C1086" s="30"/>
    </row>
    <row r="1087" spans="1:3">
      <c r="A1087" s="30" t="s">
        <v>726</v>
      </c>
      <c r="B1087" s="41"/>
      <c r="C1087" s="30"/>
    </row>
    <row r="1088" spans="1:3">
      <c r="A1088" s="30" t="s">
        <v>948</v>
      </c>
      <c r="B1088" s="41">
        <v>80</v>
      </c>
      <c r="C1088" s="30"/>
    </row>
    <row r="1089" spans="1:3">
      <c r="A1089" s="30" t="s">
        <v>949</v>
      </c>
      <c r="B1089" s="41">
        <v>1471</v>
      </c>
      <c r="C1089" s="30"/>
    </row>
    <row r="1090" spans="1:3">
      <c r="A1090" s="30" t="s">
        <v>950</v>
      </c>
      <c r="B1090" s="41">
        <v>300</v>
      </c>
      <c r="C1090" s="30"/>
    </row>
    <row r="1091" spans="1:3">
      <c r="A1091" s="30" t="s">
        <v>951</v>
      </c>
      <c r="B1091" s="41">
        <v>4378</v>
      </c>
      <c r="C1091" s="30"/>
    </row>
    <row r="1092" spans="1:3">
      <c r="A1092" s="30" t="s">
        <v>952</v>
      </c>
      <c r="B1092" s="41"/>
      <c r="C1092" s="30"/>
    </row>
    <row r="1093" spans="1:3">
      <c r="A1093" s="30" t="s">
        <v>953</v>
      </c>
      <c r="B1093" s="41"/>
      <c r="C1093" s="30"/>
    </row>
    <row r="1094" spans="1:3">
      <c r="A1094" s="30" t="s">
        <v>954</v>
      </c>
      <c r="B1094" s="41"/>
      <c r="C1094" s="30"/>
    </row>
    <row r="1095" spans="1:3">
      <c r="A1095" s="30" t="s">
        <v>955</v>
      </c>
      <c r="B1095" s="41"/>
      <c r="C1095" s="30"/>
    </row>
    <row r="1096" spans="1:3">
      <c r="A1096" s="30" t="s">
        <v>956</v>
      </c>
      <c r="B1096" s="41"/>
      <c r="C1096" s="30"/>
    </row>
    <row r="1097" spans="1:3">
      <c r="A1097" s="30" t="s">
        <v>957</v>
      </c>
      <c r="B1097" s="41">
        <v>4378</v>
      </c>
      <c r="C1097" s="30"/>
    </row>
    <row r="1098" spans="1:3">
      <c r="A1098" s="30" t="s">
        <v>32</v>
      </c>
      <c r="B1098" s="41">
        <f>B1099+B1109+B1116+B1122</f>
        <v>6555</v>
      </c>
      <c r="C1098" s="30"/>
    </row>
    <row r="1099" spans="1:3">
      <c r="A1099" s="30" t="s">
        <v>958</v>
      </c>
      <c r="B1099" s="41">
        <f>SUM(B1100:B1108)</f>
        <v>2513</v>
      </c>
      <c r="C1099" s="30"/>
    </row>
    <row r="1100" spans="1:3">
      <c r="A1100" s="30" t="s">
        <v>724</v>
      </c>
      <c r="B1100" s="41">
        <v>46</v>
      </c>
      <c r="C1100" s="30"/>
    </row>
    <row r="1101" spans="1:3">
      <c r="A1101" s="30" t="s">
        <v>725</v>
      </c>
      <c r="B1101" s="41">
        <v>14</v>
      </c>
      <c r="C1101" s="30"/>
    </row>
    <row r="1102" spans="1:3">
      <c r="A1102" s="30" t="s">
        <v>726</v>
      </c>
      <c r="B1102" s="41"/>
      <c r="C1102" s="30"/>
    </row>
    <row r="1103" spans="1:3">
      <c r="A1103" s="30" t="s">
        <v>959</v>
      </c>
      <c r="B1103" s="41"/>
      <c r="C1103" s="30"/>
    </row>
    <row r="1104" spans="1:3">
      <c r="A1104" s="30" t="s">
        <v>960</v>
      </c>
      <c r="B1104" s="41"/>
      <c r="C1104" s="30"/>
    </row>
    <row r="1105" spans="1:3">
      <c r="A1105" s="30" t="s">
        <v>961</v>
      </c>
      <c r="B1105" s="41"/>
      <c r="C1105" s="30"/>
    </row>
    <row r="1106" spans="1:3">
      <c r="A1106" s="30" t="s">
        <v>962</v>
      </c>
      <c r="B1106" s="41"/>
      <c r="C1106" s="30"/>
    </row>
    <row r="1107" spans="1:3">
      <c r="A1107" s="30" t="s">
        <v>744</v>
      </c>
      <c r="B1107" s="41"/>
      <c r="C1107" s="30"/>
    </row>
    <row r="1108" spans="1:3">
      <c r="A1108" s="30" t="s">
        <v>963</v>
      </c>
      <c r="B1108" s="41">
        <v>2453</v>
      </c>
      <c r="C1108" s="30"/>
    </row>
    <row r="1109" spans="1:3">
      <c r="A1109" s="30" t="s">
        <v>964</v>
      </c>
      <c r="B1109" s="41">
        <f>SUM(B1110:B1115)</f>
        <v>210</v>
      </c>
      <c r="C1109" s="30"/>
    </row>
    <row r="1110" spans="1:3">
      <c r="A1110" s="30" t="s">
        <v>724</v>
      </c>
      <c r="B1110" s="41"/>
      <c r="C1110" s="30"/>
    </row>
    <row r="1111" spans="1:3">
      <c r="A1111" s="30" t="s">
        <v>725</v>
      </c>
      <c r="B1111" s="41"/>
      <c r="C1111" s="30"/>
    </row>
    <row r="1112" spans="1:3">
      <c r="A1112" s="30" t="s">
        <v>726</v>
      </c>
      <c r="B1112" s="41"/>
      <c r="C1112" s="30"/>
    </row>
    <row r="1113" spans="1:3">
      <c r="A1113" s="30" t="s">
        <v>965</v>
      </c>
      <c r="B1113" s="41">
        <v>35</v>
      </c>
      <c r="C1113" s="30"/>
    </row>
    <row r="1114" spans="1:3">
      <c r="A1114" s="30" t="s">
        <v>966</v>
      </c>
      <c r="B1114" s="41"/>
      <c r="C1114" s="30"/>
    </row>
    <row r="1115" spans="1:3">
      <c r="A1115" s="30" t="s">
        <v>967</v>
      </c>
      <c r="B1115" s="41">
        <v>175</v>
      </c>
      <c r="C1115" s="30"/>
    </row>
    <row r="1116" spans="1:3">
      <c r="A1116" s="30" t="s">
        <v>968</v>
      </c>
      <c r="B1116" s="41">
        <v>68</v>
      </c>
      <c r="C1116" s="30"/>
    </row>
    <row r="1117" spans="1:3">
      <c r="A1117" s="30" t="s">
        <v>724</v>
      </c>
      <c r="B1117" s="41"/>
      <c r="C1117" s="30"/>
    </row>
    <row r="1118" spans="1:3">
      <c r="A1118" s="30" t="s">
        <v>725</v>
      </c>
      <c r="B1118" s="41"/>
      <c r="C1118" s="30"/>
    </row>
    <row r="1119" spans="1:3">
      <c r="A1119" s="30" t="s">
        <v>726</v>
      </c>
      <c r="B1119" s="41"/>
      <c r="C1119" s="30"/>
    </row>
    <row r="1120" spans="1:3">
      <c r="A1120" s="30" t="s">
        <v>969</v>
      </c>
      <c r="B1120" s="41"/>
      <c r="C1120" s="30"/>
    </row>
    <row r="1121" spans="1:3">
      <c r="A1121" s="30" t="s">
        <v>970</v>
      </c>
      <c r="B1121" s="41">
        <v>68</v>
      </c>
      <c r="C1121" s="30"/>
    </row>
    <row r="1122" spans="1:3">
      <c r="A1122" s="30" t="s">
        <v>971</v>
      </c>
      <c r="B1122" s="41">
        <v>3764</v>
      </c>
      <c r="C1122" s="30"/>
    </row>
    <row r="1123" spans="1:3">
      <c r="A1123" s="30" t="s">
        <v>972</v>
      </c>
      <c r="B1123" s="41"/>
      <c r="C1123" s="30"/>
    </row>
    <row r="1124" spans="1:3">
      <c r="A1124" s="30" t="s">
        <v>973</v>
      </c>
      <c r="B1124" s="41">
        <v>2900</v>
      </c>
      <c r="C1124" s="30"/>
    </row>
    <row r="1125" spans="1:3">
      <c r="A1125" s="30" t="s">
        <v>34</v>
      </c>
      <c r="B1125" s="41">
        <f>B1126+B1133+B1139</f>
        <v>924</v>
      </c>
      <c r="C1125" s="30"/>
    </row>
    <row r="1126" spans="1:3">
      <c r="A1126" s="30" t="s">
        <v>974</v>
      </c>
      <c r="B1126" s="41">
        <v>59</v>
      </c>
      <c r="C1126" s="30"/>
    </row>
    <row r="1127" spans="1:3">
      <c r="A1127" s="30" t="s">
        <v>724</v>
      </c>
      <c r="B1127" s="41">
        <v>4</v>
      </c>
      <c r="C1127" s="30"/>
    </row>
    <row r="1128" spans="1:3">
      <c r="A1128" s="30" t="s">
        <v>725</v>
      </c>
      <c r="B1128" s="41"/>
      <c r="C1128" s="30"/>
    </row>
    <row r="1129" spans="1:3">
      <c r="A1129" s="30" t="s">
        <v>726</v>
      </c>
      <c r="B1129" s="41"/>
      <c r="C1129" s="30"/>
    </row>
    <row r="1130" spans="1:3">
      <c r="A1130" s="30" t="s">
        <v>975</v>
      </c>
      <c r="B1130" s="41"/>
      <c r="C1130" s="30"/>
    </row>
    <row r="1131" spans="1:3">
      <c r="A1131" s="30" t="s">
        <v>744</v>
      </c>
      <c r="B1131" s="41">
        <v>55</v>
      </c>
      <c r="C1131" s="30"/>
    </row>
    <row r="1132" spans="1:3">
      <c r="A1132" s="30" t="s">
        <v>976</v>
      </c>
      <c r="B1132" s="41"/>
      <c r="C1132" s="30"/>
    </row>
    <row r="1133" spans="1:3">
      <c r="A1133" s="30" t="s">
        <v>977</v>
      </c>
      <c r="B1133" s="41">
        <v>800</v>
      </c>
      <c r="C1133" s="30"/>
    </row>
    <row r="1134" spans="1:3">
      <c r="A1134" s="30" t="s">
        <v>978</v>
      </c>
      <c r="B1134" s="41"/>
      <c r="C1134" s="30"/>
    </row>
    <row r="1135" spans="1:3">
      <c r="A1135" s="30" t="s">
        <v>979</v>
      </c>
      <c r="B1135" s="41"/>
      <c r="C1135" s="30"/>
    </row>
    <row r="1136" spans="1:3">
      <c r="A1136" s="30" t="s">
        <v>980</v>
      </c>
      <c r="B1136" s="41"/>
      <c r="C1136" s="30"/>
    </row>
    <row r="1137" spans="1:3">
      <c r="A1137" s="30" t="s">
        <v>981</v>
      </c>
      <c r="B1137" s="41"/>
      <c r="C1137" s="30"/>
    </row>
    <row r="1138" spans="1:3">
      <c r="A1138" s="30" t="s">
        <v>982</v>
      </c>
      <c r="B1138" s="41">
        <v>800</v>
      </c>
      <c r="C1138" s="30"/>
    </row>
    <row r="1139" spans="1:3">
      <c r="A1139" s="30" t="s">
        <v>983</v>
      </c>
      <c r="B1139" s="41">
        <v>65</v>
      </c>
      <c r="C1139" s="30"/>
    </row>
    <row r="1140" spans="1:3">
      <c r="A1140" s="30" t="s">
        <v>984</v>
      </c>
      <c r="B1140" s="41"/>
      <c r="C1140" s="30"/>
    </row>
    <row r="1141" spans="1:3">
      <c r="A1141" s="30" t="s">
        <v>985</v>
      </c>
      <c r="B1141" s="41"/>
      <c r="C1141" s="30"/>
    </row>
    <row r="1142" spans="1:3">
      <c r="A1142" s="30" t="s">
        <v>986</v>
      </c>
      <c r="B1142" s="41"/>
      <c r="C1142" s="30"/>
    </row>
    <row r="1143" spans="1:3">
      <c r="A1143" s="30" t="s">
        <v>987</v>
      </c>
      <c r="B1143" s="41"/>
      <c r="C1143" s="30"/>
    </row>
    <row r="1144" spans="1:3">
      <c r="A1144" s="30" t="s">
        <v>988</v>
      </c>
      <c r="B1144" s="41"/>
      <c r="C1144" s="30"/>
    </row>
    <row r="1145" spans="1:3">
      <c r="A1145" s="30" t="s">
        <v>989</v>
      </c>
      <c r="B1145" s="41"/>
      <c r="C1145" s="30"/>
    </row>
    <row r="1146" spans="1:3">
      <c r="A1146" s="30" t="s">
        <v>743</v>
      </c>
      <c r="B1146" s="41"/>
      <c r="C1146" s="30"/>
    </row>
    <row r="1147" spans="1:3">
      <c r="A1147" s="30" t="s">
        <v>990</v>
      </c>
      <c r="B1147" s="41"/>
      <c r="C1147" s="30"/>
    </row>
    <row r="1148" spans="1:3">
      <c r="A1148" s="30" t="s">
        <v>991</v>
      </c>
      <c r="B1148" s="41"/>
      <c r="C1148" s="30"/>
    </row>
    <row r="1149" spans="1:3">
      <c r="A1149" s="30" t="s">
        <v>992</v>
      </c>
      <c r="B1149" s="41"/>
      <c r="C1149" s="30"/>
    </row>
    <row r="1150" spans="1:3">
      <c r="A1150" s="30" t="s">
        <v>993</v>
      </c>
      <c r="B1150" s="41">
        <f>B1151+B1200+B1213</f>
        <v>1130</v>
      </c>
      <c r="C1150" s="30"/>
    </row>
    <row r="1151" spans="1:3">
      <c r="A1151" s="30" t="s">
        <v>994</v>
      </c>
      <c r="B1151" s="41">
        <f>SUM(B1152:B1170)</f>
        <v>749</v>
      </c>
      <c r="C1151" s="30"/>
    </row>
    <row r="1152" spans="1:3">
      <c r="A1152" s="30" t="s">
        <v>724</v>
      </c>
      <c r="B1152" s="41">
        <v>248</v>
      </c>
      <c r="C1152" s="30"/>
    </row>
    <row r="1153" spans="1:3">
      <c r="A1153" s="30" t="s">
        <v>725</v>
      </c>
      <c r="B1153" s="41">
        <v>12</v>
      </c>
      <c r="C1153" s="30"/>
    </row>
    <row r="1154" spans="1:3">
      <c r="A1154" s="30" t="s">
        <v>726</v>
      </c>
      <c r="B1154" s="41"/>
      <c r="C1154" s="30"/>
    </row>
    <row r="1155" spans="1:3">
      <c r="A1155" s="30" t="s">
        <v>995</v>
      </c>
      <c r="B1155" s="41">
        <v>10</v>
      </c>
      <c r="C1155" s="30"/>
    </row>
    <row r="1156" spans="1:3">
      <c r="A1156" s="30" t="s">
        <v>996</v>
      </c>
      <c r="B1156" s="41"/>
      <c r="C1156" s="30"/>
    </row>
    <row r="1157" spans="1:3">
      <c r="A1157" s="30" t="s">
        <v>997</v>
      </c>
      <c r="B1157" s="41"/>
      <c r="C1157" s="30"/>
    </row>
    <row r="1158" spans="1:3">
      <c r="A1158" s="30" t="s">
        <v>998</v>
      </c>
      <c r="B1158" s="41"/>
      <c r="C1158" s="30"/>
    </row>
    <row r="1159" spans="1:3">
      <c r="A1159" s="30" t="s">
        <v>999</v>
      </c>
      <c r="B1159" s="41"/>
      <c r="C1159" s="30"/>
    </row>
    <row r="1160" spans="1:3">
      <c r="A1160" s="30" t="s">
        <v>1000</v>
      </c>
      <c r="B1160" s="41"/>
      <c r="C1160" s="30"/>
    </row>
    <row r="1161" spans="1:3">
      <c r="A1161" s="30" t="s">
        <v>1001</v>
      </c>
      <c r="B1161" s="41"/>
      <c r="C1161" s="30"/>
    </row>
    <row r="1162" spans="1:3">
      <c r="A1162" s="30" t="s">
        <v>1002</v>
      </c>
      <c r="B1162" s="41">
        <v>2</v>
      </c>
      <c r="C1162" s="30"/>
    </row>
    <row r="1163" spans="1:3">
      <c r="A1163" s="30" t="s">
        <v>1003</v>
      </c>
      <c r="B1163" s="41"/>
      <c r="C1163" s="30"/>
    </row>
    <row r="1164" spans="1:3">
      <c r="A1164" s="30" t="s">
        <v>1004</v>
      </c>
      <c r="B1164" s="41"/>
      <c r="C1164" s="30"/>
    </row>
    <row r="1165" spans="1:3">
      <c r="A1165" s="30" t="s">
        <v>1005</v>
      </c>
      <c r="B1165" s="41"/>
      <c r="C1165" s="30"/>
    </row>
    <row r="1166" spans="1:3">
      <c r="A1166" s="30" t="s">
        <v>1006</v>
      </c>
      <c r="B1166" s="41"/>
      <c r="C1166" s="30"/>
    </row>
    <row r="1167" spans="1:3">
      <c r="A1167" s="30" t="s">
        <v>1007</v>
      </c>
      <c r="B1167" s="41"/>
      <c r="C1167" s="30"/>
    </row>
    <row r="1168" spans="1:3">
      <c r="A1168" s="30" t="s">
        <v>1008</v>
      </c>
      <c r="B1168" s="41"/>
      <c r="C1168" s="30"/>
    </row>
    <row r="1169" spans="1:3">
      <c r="A1169" s="30" t="s">
        <v>744</v>
      </c>
      <c r="B1169" s="41">
        <v>477</v>
      </c>
      <c r="C1169" s="30"/>
    </row>
    <row r="1170" spans="1:3">
      <c r="A1170" s="30" t="s">
        <v>1009</v>
      </c>
      <c r="B1170" s="41"/>
      <c r="C1170" s="30"/>
    </row>
    <row r="1171" spans="1:3">
      <c r="A1171" s="30" t="s">
        <v>1010</v>
      </c>
      <c r="B1171" s="41"/>
      <c r="C1171" s="30"/>
    </row>
    <row r="1172" spans="1:3">
      <c r="A1172" s="30" t="s">
        <v>724</v>
      </c>
      <c r="B1172" s="41"/>
      <c r="C1172" s="30"/>
    </row>
    <row r="1173" spans="1:3">
      <c r="A1173" s="30" t="s">
        <v>725</v>
      </c>
      <c r="B1173" s="41"/>
      <c r="C1173" s="30"/>
    </row>
    <row r="1174" spans="1:3">
      <c r="A1174" s="30" t="s">
        <v>726</v>
      </c>
      <c r="B1174" s="41"/>
      <c r="C1174" s="30"/>
    </row>
    <row r="1175" spans="1:3">
      <c r="A1175" s="30" t="s">
        <v>1011</v>
      </c>
      <c r="B1175" s="41"/>
      <c r="C1175" s="30"/>
    </row>
    <row r="1176" spans="1:3">
      <c r="A1176" s="30" t="s">
        <v>1012</v>
      </c>
      <c r="B1176" s="41"/>
      <c r="C1176" s="30"/>
    </row>
    <row r="1177" spans="1:3">
      <c r="A1177" s="30" t="s">
        <v>1013</v>
      </c>
      <c r="B1177" s="41"/>
      <c r="C1177" s="30"/>
    </row>
    <row r="1178" spans="1:3">
      <c r="A1178" s="30" t="s">
        <v>1014</v>
      </c>
      <c r="B1178" s="41"/>
      <c r="C1178" s="30"/>
    </row>
    <row r="1179" spans="1:3">
      <c r="A1179" s="30" t="s">
        <v>1015</v>
      </c>
      <c r="B1179" s="41"/>
      <c r="C1179" s="30"/>
    </row>
    <row r="1180" spans="1:3">
      <c r="A1180" s="30" t="s">
        <v>1016</v>
      </c>
      <c r="B1180" s="41"/>
      <c r="C1180" s="30"/>
    </row>
    <row r="1181" spans="1:3">
      <c r="A1181" s="30" t="s">
        <v>1017</v>
      </c>
      <c r="B1181" s="41"/>
      <c r="C1181" s="30"/>
    </row>
    <row r="1182" spans="1:3">
      <c r="A1182" s="30" t="s">
        <v>1018</v>
      </c>
      <c r="B1182" s="41"/>
      <c r="C1182" s="30"/>
    </row>
    <row r="1183" spans="1:3">
      <c r="A1183" s="30" t="s">
        <v>1019</v>
      </c>
      <c r="B1183" s="41"/>
      <c r="C1183" s="30"/>
    </row>
    <row r="1184" spans="1:3">
      <c r="A1184" s="30" t="s">
        <v>1020</v>
      </c>
      <c r="B1184" s="41"/>
      <c r="C1184" s="30"/>
    </row>
    <row r="1185" spans="1:3">
      <c r="A1185" s="30" t="s">
        <v>1021</v>
      </c>
      <c r="B1185" s="41"/>
      <c r="C1185" s="30"/>
    </row>
    <row r="1186" spans="1:3">
      <c r="A1186" s="30" t="s">
        <v>1022</v>
      </c>
      <c r="B1186" s="41"/>
      <c r="C1186" s="30"/>
    </row>
    <row r="1187" spans="1:3">
      <c r="A1187" s="30" t="s">
        <v>1023</v>
      </c>
      <c r="B1187" s="41"/>
      <c r="C1187" s="30"/>
    </row>
    <row r="1188" spans="1:3">
      <c r="A1188" s="30" t="s">
        <v>1024</v>
      </c>
      <c r="B1188" s="41"/>
      <c r="C1188" s="30"/>
    </row>
    <row r="1189" spans="1:3">
      <c r="A1189" s="30" t="s">
        <v>744</v>
      </c>
      <c r="B1189" s="41"/>
      <c r="C1189" s="30"/>
    </row>
    <row r="1190" spans="1:3">
      <c r="A1190" s="30" t="s">
        <v>1025</v>
      </c>
      <c r="B1190" s="41"/>
      <c r="C1190" s="30"/>
    </row>
    <row r="1191" spans="1:3">
      <c r="A1191" s="30" t="s">
        <v>1026</v>
      </c>
      <c r="B1191" s="41"/>
      <c r="C1191" s="30"/>
    </row>
    <row r="1192" spans="1:3">
      <c r="A1192" s="30" t="s">
        <v>724</v>
      </c>
      <c r="B1192" s="41"/>
      <c r="C1192" s="30"/>
    </row>
    <row r="1193" spans="1:3">
      <c r="A1193" s="30" t="s">
        <v>725</v>
      </c>
      <c r="B1193" s="41"/>
      <c r="C1193" s="30"/>
    </row>
    <row r="1194" spans="1:3">
      <c r="A1194" s="30" t="s">
        <v>726</v>
      </c>
      <c r="B1194" s="41"/>
      <c r="C1194" s="30"/>
    </row>
    <row r="1195" spans="1:3">
      <c r="A1195" s="30" t="s">
        <v>1027</v>
      </c>
      <c r="B1195" s="41"/>
      <c r="C1195" s="30"/>
    </row>
    <row r="1196" spans="1:3">
      <c r="A1196" s="30" t="s">
        <v>1028</v>
      </c>
      <c r="B1196" s="41"/>
      <c r="C1196" s="30"/>
    </row>
    <row r="1197" spans="1:3">
      <c r="A1197" s="30" t="s">
        <v>1029</v>
      </c>
      <c r="B1197" s="41"/>
      <c r="C1197" s="30"/>
    </row>
    <row r="1198" spans="1:3">
      <c r="A1198" s="30" t="s">
        <v>744</v>
      </c>
      <c r="B1198" s="41"/>
      <c r="C1198" s="30"/>
    </row>
    <row r="1199" spans="1:3">
      <c r="A1199" s="30" t="s">
        <v>1030</v>
      </c>
      <c r="B1199" s="41"/>
      <c r="C1199" s="30"/>
    </row>
    <row r="1200" spans="1:3">
      <c r="A1200" s="30" t="s">
        <v>1031</v>
      </c>
      <c r="B1200" s="41">
        <v>8</v>
      </c>
      <c r="C1200" s="30"/>
    </row>
    <row r="1201" spans="1:3">
      <c r="A1201" s="30" t="s">
        <v>724</v>
      </c>
      <c r="B1201" s="41"/>
      <c r="C1201" s="30"/>
    </row>
    <row r="1202" spans="1:3">
      <c r="A1202" s="30" t="s">
        <v>725</v>
      </c>
      <c r="B1202" s="41"/>
      <c r="C1202" s="30"/>
    </row>
    <row r="1203" spans="1:3">
      <c r="A1203" s="30" t="s">
        <v>726</v>
      </c>
      <c r="B1203" s="41"/>
      <c r="C1203" s="30"/>
    </row>
    <row r="1204" spans="1:3">
      <c r="A1204" s="30" t="s">
        <v>1032</v>
      </c>
      <c r="B1204" s="41"/>
      <c r="C1204" s="30"/>
    </row>
    <row r="1205" spans="1:3">
      <c r="A1205" s="30" t="s">
        <v>1033</v>
      </c>
      <c r="B1205" s="41"/>
      <c r="C1205" s="30"/>
    </row>
    <row r="1206" spans="1:3">
      <c r="A1206" s="30" t="s">
        <v>1034</v>
      </c>
      <c r="B1206" s="41"/>
      <c r="C1206" s="30"/>
    </row>
    <row r="1207" spans="1:3">
      <c r="A1207" s="30" t="s">
        <v>1035</v>
      </c>
      <c r="B1207" s="41"/>
      <c r="C1207" s="30"/>
    </row>
    <row r="1208" spans="1:3">
      <c r="A1208" s="30" t="s">
        <v>1036</v>
      </c>
      <c r="B1208" s="41"/>
      <c r="C1208" s="30"/>
    </row>
    <row r="1209" spans="1:3">
      <c r="A1209" s="30" t="s">
        <v>1037</v>
      </c>
      <c r="B1209" s="41"/>
      <c r="C1209" s="30"/>
    </row>
    <row r="1210" spans="1:3">
      <c r="A1210" s="30" t="s">
        <v>1038</v>
      </c>
      <c r="B1210" s="41"/>
      <c r="C1210" s="30"/>
    </row>
    <row r="1211" spans="1:3">
      <c r="A1211" s="30" t="s">
        <v>1039</v>
      </c>
      <c r="B1211" s="41"/>
      <c r="C1211" s="30"/>
    </row>
    <row r="1212" spans="1:3">
      <c r="A1212" s="30" t="s">
        <v>1040</v>
      </c>
      <c r="B1212" s="41">
        <v>8</v>
      </c>
      <c r="C1212" s="30"/>
    </row>
    <row r="1213" spans="1:3">
      <c r="A1213" s="30" t="s">
        <v>1041</v>
      </c>
      <c r="B1213" s="41">
        <f>SUM(B1214:B1228)</f>
        <v>373</v>
      </c>
      <c r="C1213" s="30"/>
    </row>
    <row r="1214" spans="1:3">
      <c r="A1214" s="30" t="s">
        <v>724</v>
      </c>
      <c r="B1214" s="41"/>
      <c r="C1214" s="30"/>
    </row>
    <row r="1215" spans="1:3">
      <c r="A1215" s="30" t="s">
        <v>725</v>
      </c>
      <c r="B1215" s="41"/>
      <c r="C1215" s="30"/>
    </row>
    <row r="1216" spans="1:3">
      <c r="A1216" s="30" t="s">
        <v>726</v>
      </c>
      <c r="B1216" s="41"/>
      <c r="C1216" s="30"/>
    </row>
    <row r="1217" spans="1:3">
      <c r="A1217" s="30" t="s">
        <v>1042</v>
      </c>
      <c r="B1217" s="41">
        <v>80</v>
      </c>
      <c r="C1217" s="30"/>
    </row>
    <row r="1218" spans="1:3">
      <c r="A1218" s="30" t="s">
        <v>1043</v>
      </c>
      <c r="B1218" s="41"/>
      <c r="C1218" s="30"/>
    </row>
    <row r="1219" spans="1:3">
      <c r="A1219" s="30" t="s">
        <v>1044</v>
      </c>
      <c r="B1219" s="41"/>
      <c r="C1219" s="30"/>
    </row>
    <row r="1220" spans="1:3">
      <c r="A1220" s="30" t="s">
        <v>1045</v>
      </c>
      <c r="B1220" s="41"/>
      <c r="C1220" s="30"/>
    </row>
    <row r="1221" spans="1:3">
      <c r="A1221" s="30" t="s">
        <v>1046</v>
      </c>
      <c r="B1221" s="41">
        <v>30</v>
      </c>
      <c r="C1221" s="30"/>
    </row>
    <row r="1222" spans="1:3">
      <c r="A1222" s="30" t="s">
        <v>1047</v>
      </c>
      <c r="B1222" s="41">
        <v>260</v>
      </c>
      <c r="C1222" s="30"/>
    </row>
    <row r="1223" spans="1:3">
      <c r="A1223" s="30" t="s">
        <v>1048</v>
      </c>
      <c r="B1223" s="41"/>
      <c r="C1223" s="30"/>
    </row>
    <row r="1224" spans="1:3">
      <c r="A1224" s="30" t="s">
        <v>1049</v>
      </c>
      <c r="B1224" s="41"/>
      <c r="C1224" s="30"/>
    </row>
    <row r="1225" spans="1:3">
      <c r="A1225" s="30" t="s">
        <v>1050</v>
      </c>
      <c r="B1225" s="41"/>
      <c r="C1225" s="30"/>
    </row>
    <row r="1226" spans="1:3">
      <c r="A1226" s="30" t="s">
        <v>1051</v>
      </c>
      <c r="B1226" s="41"/>
      <c r="C1226" s="30"/>
    </row>
    <row r="1227" spans="1:3">
      <c r="A1227" s="30" t="s">
        <v>1052</v>
      </c>
      <c r="B1227" s="41">
        <v>3</v>
      </c>
      <c r="C1227" s="30"/>
    </row>
    <row r="1228" spans="1:3">
      <c r="A1228" s="30" t="s">
        <v>1053</v>
      </c>
      <c r="B1228" s="41"/>
      <c r="C1228" s="30"/>
    </row>
    <row r="1229" spans="1:3">
      <c r="A1229" s="30" t="s">
        <v>1054</v>
      </c>
      <c r="B1229" s="41">
        <f>B1230</f>
        <v>1203</v>
      </c>
      <c r="C1229" s="30"/>
    </row>
    <row r="1230" spans="1:3">
      <c r="A1230" s="30" t="s">
        <v>1055</v>
      </c>
      <c r="B1230" s="41">
        <f>SUM(B1231:B1238)</f>
        <v>1203</v>
      </c>
      <c r="C1230" s="30"/>
    </row>
    <row r="1231" spans="1:3">
      <c r="A1231" s="30" t="s">
        <v>1056</v>
      </c>
      <c r="B1231" s="41"/>
      <c r="C1231" s="30"/>
    </row>
    <row r="1232" spans="1:3">
      <c r="A1232" s="30" t="s">
        <v>1057</v>
      </c>
      <c r="B1232" s="41"/>
      <c r="C1232" s="30"/>
    </row>
    <row r="1233" spans="1:3">
      <c r="A1233" s="30" t="s">
        <v>1058</v>
      </c>
      <c r="B1233" s="41"/>
      <c r="C1233" s="30"/>
    </row>
    <row r="1234" spans="1:3">
      <c r="A1234" s="30" t="s">
        <v>1059</v>
      </c>
      <c r="B1234" s="41"/>
      <c r="C1234" s="30"/>
    </row>
    <row r="1235" spans="1:3">
      <c r="A1235" s="30" t="s">
        <v>1060</v>
      </c>
      <c r="B1235" s="41"/>
      <c r="C1235" s="30"/>
    </row>
    <row r="1236" spans="1:3">
      <c r="A1236" s="30" t="s">
        <v>1061</v>
      </c>
      <c r="B1236" s="41">
        <v>200</v>
      </c>
      <c r="C1236" s="30"/>
    </row>
    <row r="1237" spans="1:3">
      <c r="A1237" s="30" t="s">
        <v>1062</v>
      </c>
      <c r="B1237" s="41"/>
      <c r="C1237" s="30"/>
    </row>
    <row r="1238" spans="1:3">
      <c r="A1238" s="30" t="s">
        <v>1063</v>
      </c>
      <c r="B1238" s="41">
        <v>1003</v>
      </c>
      <c r="C1238" s="30"/>
    </row>
    <row r="1239" spans="1:3">
      <c r="A1239" s="30" t="s">
        <v>1064</v>
      </c>
      <c r="B1239" s="41"/>
      <c r="C1239" s="30"/>
    </row>
    <row r="1240" spans="1:3">
      <c r="A1240" s="30" t="s">
        <v>1065</v>
      </c>
      <c r="B1240" s="41"/>
      <c r="C1240" s="30"/>
    </row>
    <row r="1241" spans="1:3">
      <c r="A1241" s="30" t="s">
        <v>1066</v>
      </c>
      <c r="B1241" s="41"/>
      <c r="C1241" s="30"/>
    </row>
    <row r="1242" spans="1:3">
      <c r="A1242" s="30" t="s">
        <v>1067</v>
      </c>
      <c r="B1242" s="41"/>
      <c r="C1242" s="30"/>
    </row>
    <row r="1243" spans="1:3">
      <c r="A1243" s="30" t="s">
        <v>1068</v>
      </c>
      <c r="B1243" s="41"/>
      <c r="C1243" s="30"/>
    </row>
    <row r="1244" spans="1:3">
      <c r="A1244" s="30" t="s">
        <v>1069</v>
      </c>
      <c r="B1244" s="41"/>
      <c r="C1244" s="30"/>
    </row>
    <row r="1245" spans="1:3">
      <c r="A1245" s="30" t="s">
        <v>1070</v>
      </c>
      <c r="B1245" s="41"/>
      <c r="C1245" s="30"/>
    </row>
    <row r="1246" spans="1:3">
      <c r="A1246" s="30" t="s">
        <v>1071</v>
      </c>
      <c r="B1246" s="41"/>
      <c r="C1246" s="30"/>
    </row>
    <row r="1247" spans="1:3">
      <c r="A1247" s="30" t="s">
        <v>1072</v>
      </c>
      <c r="B1247" s="41">
        <f>B1248+B1288</f>
        <v>603</v>
      </c>
      <c r="C1247" s="30"/>
    </row>
    <row r="1248" spans="1:3">
      <c r="A1248" s="30" t="s">
        <v>1073</v>
      </c>
      <c r="B1248" s="41">
        <f>SUM(B1249:B1262)</f>
        <v>78</v>
      </c>
      <c r="C1248" s="30"/>
    </row>
    <row r="1249" spans="1:3">
      <c r="A1249" s="30" t="s">
        <v>724</v>
      </c>
      <c r="B1249" s="41">
        <v>62</v>
      </c>
      <c r="C1249" s="30"/>
    </row>
    <row r="1250" spans="1:3">
      <c r="A1250" s="30" t="s">
        <v>725</v>
      </c>
      <c r="B1250" s="41"/>
      <c r="C1250" s="30"/>
    </row>
    <row r="1251" spans="1:3">
      <c r="A1251" s="30" t="s">
        <v>726</v>
      </c>
      <c r="B1251" s="41"/>
      <c r="C1251" s="30"/>
    </row>
    <row r="1252" spans="1:3">
      <c r="A1252" s="30" t="s">
        <v>1074</v>
      </c>
      <c r="B1252" s="41"/>
      <c r="C1252" s="30"/>
    </row>
    <row r="1253" spans="1:3">
      <c r="A1253" s="30" t="s">
        <v>1075</v>
      </c>
      <c r="B1253" s="41"/>
      <c r="C1253" s="30"/>
    </row>
    <row r="1254" spans="1:3">
      <c r="A1254" s="30" t="s">
        <v>1076</v>
      </c>
      <c r="B1254" s="41"/>
      <c r="C1254" s="30"/>
    </row>
    <row r="1255" spans="1:3">
      <c r="A1255" s="30" t="s">
        <v>1077</v>
      </c>
      <c r="B1255" s="41"/>
      <c r="C1255" s="30"/>
    </row>
    <row r="1256" spans="1:3">
      <c r="A1256" s="30" t="s">
        <v>1078</v>
      </c>
      <c r="B1256" s="41"/>
      <c r="C1256" s="30"/>
    </row>
    <row r="1257" spans="1:3">
      <c r="A1257" s="30" t="s">
        <v>1079</v>
      </c>
      <c r="B1257" s="41"/>
      <c r="C1257" s="30"/>
    </row>
    <row r="1258" spans="1:3">
      <c r="A1258" s="30" t="s">
        <v>1080</v>
      </c>
      <c r="B1258" s="41"/>
      <c r="C1258" s="30"/>
    </row>
    <row r="1259" spans="1:3">
      <c r="A1259" s="30" t="s">
        <v>1081</v>
      </c>
      <c r="B1259" s="41"/>
      <c r="C1259" s="30"/>
    </row>
    <row r="1260" spans="1:3">
      <c r="A1260" s="30" t="s">
        <v>1082</v>
      </c>
      <c r="B1260" s="41"/>
      <c r="C1260" s="30"/>
    </row>
    <row r="1261" spans="1:3">
      <c r="A1261" s="30" t="s">
        <v>744</v>
      </c>
      <c r="B1261" s="41"/>
      <c r="C1261" s="30"/>
    </row>
    <row r="1262" spans="1:3">
      <c r="A1262" s="30" t="s">
        <v>1083</v>
      </c>
      <c r="B1262" s="41">
        <v>16</v>
      </c>
      <c r="C1262" s="30"/>
    </row>
    <row r="1263" spans="1:3">
      <c r="A1263" s="30" t="s">
        <v>1084</v>
      </c>
      <c r="B1263" s="41"/>
      <c r="C1263" s="30"/>
    </row>
    <row r="1264" spans="1:3">
      <c r="A1264" s="30" t="s">
        <v>724</v>
      </c>
      <c r="B1264" s="41"/>
      <c r="C1264" s="30"/>
    </row>
    <row r="1265" spans="1:3">
      <c r="A1265" s="30" t="s">
        <v>725</v>
      </c>
      <c r="B1265" s="41"/>
      <c r="C1265" s="30"/>
    </row>
    <row r="1266" spans="1:3">
      <c r="A1266" s="30" t="s">
        <v>726</v>
      </c>
      <c r="B1266" s="41"/>
      <c r="C1266" s="30"/>
    </row>
    <row r="1267" spans="1:3">
      <c r="A1267" s="30" t="s">
        <v>1085</v>
      </c>
      <c r="B1267" s="41"/>
      <c r="C1267" s="30"/>
    </row>
    <row r="1268" spans="1:3">
      <c r="A1268" s="30" t="s">
        <v>1086</v>
      </c>
      <c r="B1268" s="41"/>
      <c r="C1268" s="30"/>
    </row>
    <row r="1269" spans="1:3">
      <c r="A1269" s="30" t="s">
        <v>1087</v>
      </c>
      <c r="B1269" s="41"/>
      <c r="C1269" s="30"/>
    </row>
    <row r="1270" spans="1:3">
      <c r="A1270" s="30" t="s">
        <v>1088</v>
      </c>
      <c r="B1270" s="41"/>
      <c r="C1270" s="30"/>
    </row>
    <row r="1271" spans="1:3">
      <c r="A1271" s="30" t="s">
        <v>1089</v>
      </c>
      <c r="B1271" s="41"/>
      <c r="C1271" s="30"/>
    </row>
    <row r="1272" spans="1:3">
      <c r="A1272" s="30" t="s">
        <v>1090</v>
      </c>
      <c r="B1272" s="41"/>
      <c r="C1272" s="30"/>
    </row>
    <row r="1273" spans="1:3">
      <c r="A1273" s="30" t="s">
        <v>1091</v>
      </c>
      <c r="B1273" s="41"/>
      <c r="C1273" s="30"/>
    </row>
    <row r="1274" spans="1:3">
      <c r="A1274" s="30" t="s">
        <v>1092</v>
      </c>
      <c r="B1274" s="41"/>
      <c r="C1274" s="30"/>
    </row>
    <row r="1275" spans="1:3">
      <c r="A1275" s="30" t="s">
        <v>744</v>
      </c>
      <c r="B1275" s="41"/>
      <c r="C1275" s="30"/>
    </row>
    <row r="1276" spans="1:3">
      <c r="A1276" s="30" t="s">
        <v>1093</v>
      </c>
      <c r="B1276" s="41"/>
      <c r="C1276" s="30"/>
    </row>
    <row r="1277" spans="1:3">
      <c r="A1277" s="30" t="s">
        <v>1094</v>
      </c>
      <c r="B1277" s="41"/>
      <c r="C1277" s="30"/>
    </row>
    <row r="1278" spans="1:3">
      <c r="A1278" s="30" t="s">
        <v>1095</v>
      </c>
      <c r="B1278" s="41"/>
      <c r="C1278" s="30"/>
    </row>
    <row r="1279" spans="1:3">
      <c r="A1279" s="30" t="s">
        <v>1096</v>
      </c>
      <c r="B1279" s="41"/>
      <c r="C1279" s="30"/>
    </row>
    <row r="1280" spans="1:3">
      <c r="A1280" s="30" t="s">
        <v>1097</v>
      </c>
      <c r="B1280" s="41"/>
      <c r="C1280" s="30"/>
    </row>
    <row r="1281" spans="1:3">
      <c r="A1281" s="30" t="s">
        <v>1098</v>
      </c>
      <c r="B1281" s="41"/>
      <c r="C1281" s="30"/>
    </row>
    <row r="1282" spans="1:3">
      <c r="A1282" s="30" t="s">
        <v>1099</v>
      </c>
      <c r="B1282" s="41"/>
      <c r="C1282" s="30"/>
    </row>
    <row r="1283" spans="1:3">
      <c r="A1283" s="30" t="s">
        <v>1100</v>
      </c>
      <c r="B1283" s="41"/>
      <c r="C1283" s="30"/>
    </row>
    <row r="1284" spans="1:3">
      <c r="A1284" s="30" t="s">
        <v>1101</v>
      </c>
      <c r="B1284" s="41"/>
      <c r="C1284" s="30"/>
    </row>
    <row r="1285" spans="1:3">
      <c r="A1285" s="30" t="s">
        <v>1102</v>
      </c>
      <c r="B1285" s="41"/>
      <c r="C1285" s="30"/>
    </row>
    <row r="1286" spans="1:3">
      <c r="A1286" s="30" t="s">
        <v>1103</v>
      </c>
      <c r="B1286" s="41"/>
      <c r="C1286" s="30"/>
    </row>
    <row r="1287" spans="1:3">
      <c r="A1287" s="30" t="s">
        <v>1104</v>
      </c>
      <c r="B1287" s="41"/>
      <c r="C1287" s="30"/>
    </row>
    <row r="1288" spans="1:3">
      <c r="A1288" s="30" t="s">
        <v>1105</v>
      </c>
      <c r="B1288" s="41">
        <f>SUM(B1289:B1299)</f>
        <v>525</v>
      </c>
      <c r="C1288" s="30"/>
    </row>
    <row r="1289" spans="1:3">
      <c r="A1289" s="30" t="s">
        <v>1106</v>
      </c>
      <c r="B1289" s="41"/>
      <c r="C1289" s="30"/>
    </row>
    <row r="1290" spans="1:3">
      <c r="A1290" s="30" t="s">
        <v>1107</v>
      </c>
      <c r="B1290" s="41"/>
      <c r="C1290" s="30"/>
    </row>
    <row r="1291" spans="1:3">
      <c r="A1291" s="30" t="s">
        <v>1108</v>
      </c>
      <c r="B1291" s="41"/>
      <c r="C1291" s="30"/>
    </row>
    <row r="1292" spans="1:3">
      <c r="A1292" s="30" t="s">
        <v>1109</v>
      </c>
      <c r="B1292" s="41"/>
      <c r="C1292" s="30"/>
    </row>
    <row r="1293" spans="1:3">
      <c r="A1293" s="30" t="s">
        <v>1110</v>
      </c>
      <c r="B1293" s="41"/>
      <c r="C1293" s="30"/>
    </row>
    <row r="1294" spans="1:3">
      <c r="A1294" s="30" t="s">
        <v>1111</v>
      </c>
      <c r="B1294" s="41"/>
      <c r="C1294" s="30"/>
    </row>
    <row r="1295" spans="1:3">
      <c r="A1295" s="30" t="s">
        <v>1112</v>
      </c>
      <c r="B1295" s="41"/>
      <c r="C1295" s="30"/>
    </row>
    <row r="1296" spans="1:3">
      <c r="A1296" s="30" t="s">
        <v>1113</v>
      </c>
      <c r="B1296" s="41"/>
      <c r="C1296" s="30"/>
    </row>
    <row r="1297" spans="1:3">
      <c r="A1297" s="30" t="s">
        <v>1114</v>
      </c>
      <c r="B1297" s="41">
        <v>5</v>
      </c>
      <c r="C1297" s="30"/>
    </row>
    <row r="1298" spans="1:3">
      <c r="A1298" s="30" t="s">
        <v>1115</v>
      </c>
      <c r="B1298" s="41"/>
      <c r="C1298" s="30"/>
    </row>
    <row r="1299" spans="1:3">
      <c r="A1299" s="30" t="s">
        <v>1116</v>
      </c>
      <c r="B1299" s="41">
        <v>520</v>
      </c>
      <c r="C1299" s="30"/>
    </row>
    <row r="1300" spans="1:3">
      <c r="A1300" s="30" t="s">
        <v>1117</v>
      </c>
      <c r="B1300" s="41">
        <v>1500</v>
      </c>
      <c r="C1300" s="30"/>
    </row>
    <row r="1301" spans="1:3">
      <c r="A1301" s="30" t="s">
        <v>1118</v>
      </c>
      <c r="B1301" s="41">
        <f>SUM(B1302:B1306)</f>
        <v>7731</v>
      </c>
      <c r="C1301" s="30"/>
    </row>
    <row r="1302" spans="1:3">
      <c r="A1302" s="30" t="s">
        <v>1119</v>
      </c>
      <c r="B1302" s="41"/>
      <c r="C1302" s="30"/>
    </row>
    <row r="1303" spans="1:3">
      <c r="A1303" s="30" t="s">
        <v>1120</v>
      </c>
      <c r="B1303" s="41">
        <v>7731</v>
      </c>
      <c r="C1303" s="30"/>
    </row>
    <row r="1304" spans="1:3">
      <c r="A1304" s="30" t="s">
        <v>1121</v>
      </c>
      <c r="B1304" s="41"/>
      <c r="C1304" s="30"/>
    </row>
    <row r="1305" spans="1:3">
      <c r="A1305" s="30" t="s">
        <v>1122</v>
      </c>
      <c r="B1305" s="41"/>
      <c r="C1305" s="30"/>
    </row>
    <row r="1306" spans="1:3">
      <c r="A1306" s="30" t="s">
        <v>1123</v>
      </c>
      <c r="B1306" s="41"/>
      <c r="C1306" s="30"/>
    </row>
    <row r="1307" spans="1:3" s="49" customFormat="1" ht="14.25">
      <c r="A1307" s="30" t="s">
        <v>1124</v>
      </c>
      <c r="B1307" s="41">
        <v>183</v>
      </c>
      <c r="C1307" s="48"/>
    </row>
    <row r="1308" spans="1:3" s="49" customFormat="1" ht="14.25">
      <c r="A1308" s="30" t="s">
        <v>1125</v>
      </c>
      <c r="B1308" s="41">
        <v>183</v>
      </c>
      <c r="C1308" s="48"/>
    </row>
    <row r="1309" spans="1:3">
      <c r="A1309" s="30" t="s">
        <v>1126</v>
      </c>
      <c r="B1309" s="41">
        <f>SUM(B1310:B1311)</f>
        <v>7275</v>
      </c>
      <c r="C1309" s="30"/>
    </row>
    <row r="1310" spans="1:3">
      <c r="A1310" s="30" t="s">
        <v>1127</v>
      </c>
      <c r="B1310" s="41"/>
      <c r="C1310" s="30"/>
    </row>
    <row r="1311" spans="1:3">
      <c r="A1311" s="30" t="s">
        <v>1128</v>
      </c>
      <c r="B1311" s="41">
        <v>7275</v>
      </c>
      <c r="C1311" s="30"/>
    </row>
    <row r="1312" spans="1:3">
      <c r="A1312" s="30"/>
      <c r="B1312" s="41"/>
      <c r="C1312" s="30"/>
    </row>
    <row r="1313" spans="1:3">
      <c r="A1313" s="30"/>
      <c r="B1313" s="41"/>
      <c r="C1313" s="30"/>
    </row>
    <row r="1314" spans="1:3">
      <c r="A1314" s="35" t="s">
        <v>1129</v>
      </c>
      <c r="B1314" s="41">
        <v>242205</v>
      </c>
      <c r="C1314" s="30"/>
    </row>
  </sheetData>
  <mergeCells count="1">
    <mergeCell ref="A2:C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B13" sqref="B13"/>
    </sheetView>
  </sheetViews>
  <sheetFormatPr defaultRowHeight="13.5"/>
  <cols>
    <col min="1" max="1" width="36.75" style="84" customWidth="1"/>
    <col min="2" max="2" width="17.75" style="84" customWidth="1"/>
    <col min="3" max="3" width="9" style="84"/>
    <col min="4" max="10" width="17" style="84" customWidth="1"/>
    <col min="11" max="16384" width="9" style="84"/>
  </cols>
  <sheetData>
    <row r="1" spans="1:10" ht="31.5">
      <c r="A1" s="143"/>
      <c r="B1" s="145"/>
      <c r="C1" s="145"/>
      <c r="D1" s="145"/>
      <c r="E1" s="145"/>
      <c r="F1" s="145"/>
      <c r="G1" s="145"/>
      <c r="H1" s="145"/>
      <c r="I1" s="145"/>
      <c r="J1" s="145"/>
    </row>
    <row r="2" spans="1:10" ht="36.75">
      <c r="A2" s="272" t="s">
        <v>1521</v>
      </c>
      <c r="B2" s="269"/>
      <c r="C2" s="269"/>
      <c r="D2" s="270"/>
      <c r="E2" s="269"/>
      <c r="F2" s="269"/>
      <c r="G2" s="269"/>
      <c r="H2" s="269"/>
      <c r="I2" s="269"/>
      <c r="J2" s="269"/>
    </row>
    <row r="3" spans="1:10" ht="15.75">
      <c r="A3" s="146"/>
      <c r="B3" s="146"/>
      <c r="C3" s="146"/>
      <c r="D3" s="145"/>
      <c r="E3" s="146"/>
      <c r="F3" s="146"/>
      <c r="G3" s="146"/>
      <c r="H3" s="146"/>
      <c r="I3" s="271" t="s">
        <v>1492</v>
      </c>
      <c r="J3" s="271"/>
    </row>
    <row r="4" spans="1:10" ht="15.75">
      <c r="A4" s="147" t="s">
        <v>1520</v>
      </c>
      <c r="B4" s="148"/>
      <c r="C4" s="149"/>
      <c r="D4" s="150"/>
      <c r="E4" s="148"/>
      <c r="F4" s="148"/>
      <c r="G4" s="148"/>
      <c r="H4" s="148"/>
      <c r="I4" s="151" t="s">
        <v>1494</v>
      </c>
      <c r="J4" s="152" t="s">
        <v>1495</v>
      </c>
    </row>
    <row r="5" spans="1:10" ht="57">
      <c r="A5" s="153" t="s">
        <v>1496</v>
      </c>
      <c r="B5" s="154" t="s">
        <v>89</v>
      </c>
      <c r="C5" s="155" t="s">
        <v>1497</v>
      </c>
      <c r="D5" s="155" t="s">
        <v>1498</v>
      </c>
      <c r="E5" s="156" t="s">
        <v>1499</v>
      </c>
      <c r="F5" s="157" t="s">
        <v>1500</v>
      </c>
      <c r="G5" s="157" t="s">
        <v>1501</v>
      </c>
      <c r="H5" s="157" t="s">
        <v>1502</v>
      </c>
      <c r="I5" s="154" t="s">
        <v>1503</v>
      </c>
      <c r="J5" s="155" t="s">
        <v>1504</v>
      </c>
    </row>
    <row r="6" spans="1:10" ht="14.25">
      <c r="A6" s="158" t="s">
        <v>1505</v>
      </c>
      <c r="B6" s="164">
        <v>343833383.73000002</v>
      </c>
      <c r="C6" s="165">
        <v>0</v>
      </c>
      <c r="D6" s="165">
        <v>51205596</v>
      </c>
      <c r="E6" s="164">
        <v>89319562.400000006</v>
      </c>
      <c r="F6" s="164">
        <v>71015065.200000003</v>
      </c>
      <c r="G6" s="164">
        <v>120474446</v>
      </c>
      <c r="H6" s="164">
        <v>3209208</v>
      </c>
      <c r="I6" s="166">
        <v>6340000.7400000002</v>
      </c>
      <c r="J6" s="167">
        <v>2269505.39</v>
      </c>
    </row>
    <row r="7" spans="1:10" ht="14.25">
      <c r="A7" s="159" t="s">
        <v>1506</v>
      </c>
      <c r="B7" s="164">
        <v>190712667.56</v>
      </c>
      <c r="C7" s="164">
        <v>0</v>
      </c>
      <c r="D7" s="164">
        <v>7387106</v>
      </c>
      <c r="E7" s="164">
        <v>74432142.400000006</v>
      </c>
      <c r="F7" s="164">
        <v>70250749.200000003</v>
      </c>
      <c r="G7" s="164">
        <v>27485780</v>
      </c>
      <c r="H7" s="164">
        <v>3039208</v>
      </c>
      <c r="I7" s="166">
        <v>5888276.5700000003</v>
      </c>
      <c r="J7" s="167">
        <v>2229405.39</v>
      </c>
    </row>
    <row r="8" spans="1:10" ht="14.25">
      <c r="A8" s="159" t="s">
        <v>1507</v>
      </c>
      <c r="B8" s="164">
        <v>5820042</v>
      </c>
      <c r="C8" s="164">
        <v>0</v>
      </c>
      <c r="D8" s="164">
        <v>2800000</v>
      </c>
      <c r="E8" s="164">
        <v>225330</v>
      </c>
      <c r="F8" s="164">
        <v>764316</v>
      </c>
      <c r="G8" s="164">
        <v>1506906</v>
      </c>
      <c r="H8" s="164">
        <v>170000</v>
      </c>
      <c r="I8" s="166">
        <v>313390</v>
      </c>
      <c r="J8" s="167">
        <v>40100</v>
      </c>
    </row>
    <row r="9" spans="1:10" ht="14.25">
      <c r="A9" s="160" t="s">
        <v>1508</v>
      </c>
      <c r="B9" s="164">
        <v>147014340</v>
      </c>
      <c r="C9" s="164">
        <v>0</v>
      </c>
      <c r="D9" s="164">
        <v>40970490</v>
      </c>
      <c r="E9" s="164">
        <v>14562090</v>
      </c>
      <c r="F9" s="164">
        <v>0</v>
      </c>
      <c r="G9" s="164">
        <v>91481760</v>
      </c>
      <c r="H9" s="164">
        <v>0</v>
      </c>
      <c r="I9" s="166">
        <v>0</v>
      </c>
      <c r="J9" s="168">
        <v>0</v>
      </c>
    </row>
    <row r="10" spans="1:10" ht="14.25">
      <c r="A10" s="160" t="s">
        <v>1509</v>
      </c>
      <c r="B10" s="164">
        <v>0</v>
      </c>
      <c r="C10" s="164">
        <v>0</v>
      </c>
      <c r="D10" s="164">
        <v>0</v>
      </c>
      <c r="E10" s="164">
        <v>0</v>
      </c>
      <c r="F10" s="169" t="s">
        <v>1510</v>
      </c>
      <c r="G10" s="169" t="s">
        <v>1510</v>
      </c>
      <c r="H10" s="169" t="s">
        <v>1510</v>
      </c>
      <c r="I10" s="169" t="s">
        <v>1510</v>
      </c>
      <c r="J10" s="170" t="s">
        <v>1510</v>
      </c>
    </row>
    <row r="11" spans="1:10" ht="14.25">
      <c r="A11" s="160" t="s">
        <v>1511</v>
      </c>
      <c r="B11" s="164">
        <v>40000</v>
      </c>
      <c r="C11" s="164">
        <v>0</v>
      </c>
      <c r="D11" s="164">
        <v>0</v>
      </c>
      <c r="E11" s="164">
        <v>40000</v>
      </c>
      <c r="F11" s="164">
        <v>0</v>
      </c>
      <c r="G11" s="164">
        <v>0</v>
      </c>
      <c r="H11" s="164">
        <v>0</v>
      </c>
      <c r="I11" s="166">
        <v>0</v>
      </c>
      <c r="J11" s="168">
        <v>0</v>
      </c>
    </row>
    <row r="12" spans="1:10" ht="14.25">
      <c r="A12" s="160" t="s">
        <v>1512</v>
      </c>
      <c r="B12" s="164">
        <v>246334.17</v>
      </c>
      <c r="C12" s="164">
        <v>0</v>
      </c>
      <c r="D12" s="164">
        <v>48000</v>
      </c>
      <c r="E12" s="164">
        <v>60000</v>
      </c>
      <c r="F12" s="164">
        <v>0</v>
      </c>
      <c r="G12" s="164">
        <v>0</v>
      </c>
      <c r="H12" s="164">
        <v>0</v>
      </c>
      <c r="I12" s="164">
        <v>138334.17000000001</v>
      </c>
      <c r="J12" s="171">
        <v>0</v>
      </c>
    </row>
    <row r="13" spans="1:10" ht="14.25">
      <c r="A13" s="161"/>
      <c r="B13" s="162"/>
      <c r="C13" s="162"/>
      <c r="D13" s="161"/>
      <c r="E13" s="162"/>
      <c r="F13" s="162"/>
      <c r="G13" s="162"/>
      <c r="H13" s="162"/>
      <c r="I13" s="162"/>
      <c r="J13" s="163" t="s">
        <v>1519</v>
      </c>
    </row>
  </sheetData>
  <mergeCells count="2">
    <mergeCell ref="A2:J2"/>
    <mergeCell ref="I3:J3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0"/>
  <sheetViews>
    <sheetView topLeftCell="B1" workbookViewId="0">
      <selection activeCell="D7" sqref="D7"/>
    </sheetView>
  </sheetViews>
  <sheetFormatPr defaultRowHeight="13.5"/>
  <cols>
    <col min="1" max="1" width="36.75" style="84" customWidth="1"/>
    <col min="2" max="2" width="17.75" style="84" customWidth="1"/>
    <col min="3" max="3" width="9" style="84"/>
    <col min="4" max="10" width="17" style="84" customWidth="1"/>
    <col min="11" max="16384" width="9" style="84"/>
  </cols>
  <sheetData>
    <row r="1" spans="1:10" ht="31.5">
      <c r="A1" s="143"/>
      <c r="B1" s="145"/>
      <c r="C1" s="145"/>
      <c r="D1" s="145"/>
      <c r="E1" s="145"/>
      <c r="F1" s="145"/>
      <c r="G1" s="145"/>
      <c r="H1" s="145"/>
      <c r="I1" s="145"/>
      <c r="J1" s="145"/>
    </row>
    <row r="2" spans="1:10" ht="36.75">
      <c r="A2" s="272" t="s">
        <v>1522</v>
      </c>
      <c r="B2" s="269"/>
      <c r="C2" s="269"/>
      <c r="D2" s="270"/>
      <c r="E2" s="269"/>
      <c r="F2" s="269"/>
      <c r="G2" s="269"/>
      <c r="H2" s="269"/>
      <c r="I2" s="269"/>
      <c r="J2" s="269"/>
    </row>
    <row r="3" spans="1:10" ht="15.75">
      <c r="A3" s="146"/>
      <c r="B3" s="146"/>
      <c r="C3" s="146"/>
      <c r="D3" s="145"/>
      <c r="E3" s="146"/>
      <c r="F3" s="146"/>
      <c r="G3" s="146"/>
      <c r="H3" s="146"/>
      <c r="I3" s="271" t="s">
        <v>1492</v>
      </c>
      <c r="J3" s="271"/>
    </row>
    <row r="4" spans="1:10" ht="15.75">
      <c r="A4" s="147" t="s">
        <v>1520</v>
      </c>
      <c r="B4" s="148"/>
      <c r="C4" s="149"/>
      <c r="D4" s="150"/>
      <c r="E4" s="148"/>
      <c r="F4" s="148"/>
      <c r="G4" s="148"/>
      <c r="H4" s="148"/>
      <c r="I4" s="151" t="s">
        <v>1494</v>
      </c>
      <c r="J4" s="152" t="s">
        <v>1495</v>
      </c>
    </row>
    <row r="5" spans="1:10" ht="57">
      <c r="A5" s="153" t="s">
        <v>1496</v>
      </c>
      <c r="B5" s="154" t="s">
        <v>89</v>
      </c>
      <c r="C5" s="155" t="s">
        <v>1497</v>
      </c>
      <c r="D5" s="155" t="s">
        <v>1498</v>
      </c>
      <c r="E5" s="156" t="s">
        <v>1499</v>
      </c>
      <c r="F5" s="157" t="s">
        <v>1500</v>
      </c>
      <c r="G5" s="157" t="s">
        <v>1501</v>
      </c>
      <c r="H5" s="157" t="s">
        <v>1502</v>
      </c>
      <c r="I5" s="154" t="s">
        <v>1503</v>
      </c>
      <c r="J5" s="155" t="s">
        <v>1504</v>
      </c>
    </row>
    <row r="6" spans="1:10" ht="14.25">
      <c r="A6" s="159" t="s">
        <v>1513</v>
      </c>
      <c r="B6" s="164">
        <v>292727403.65999997</v>
      </c>
      <c r="C6" s="164">
        <v>0</v>
      </c>
      <c r="D6" s="164">
        <v>39411861.600000001</v>
      </c>
      <c r="E6" s="164">
        <v>79977900</v>
      </c>
      <c r="F6" s="164">
        <v>61390882.359999999</v>
      </c>
      <c r="G6" s="164">
        <v>100094175.42</v>
      </c>
      <c r="H6" s="164">
        <v>3818302.15</v>
      </c>
      <c r="I6" s="166">
        <v>4269187.5199999996</v>
      </c>
      <c r="J6" s="167">
        <v>3765094.61</v>
      </c>
    </row>
    <row r="7" spans="1:10" ht="14.25">
      <c r="A7" s="159" t="s">
        <v>1514</v>
      </c>
      <c r="B7" s="164">
        <v>286866576.06</v>
      </c>
      <c r="C7" s="164">
        <v>0</v>
      </c>
      <c r="D7" s="164">
        <v>39375861.600000001</v>
      </c>
      <c r="E7" s="164">
        <v>79917900</v>
      </c>
      <c r="F7" s="164">
        <v>61390882.359999999</v>
      </c>
      <c r="G7" s="164">
        <v>94963175.420000002</v>
      </c>
      <c r="H7" s="164">
        <v>3818302.15</v>
      </c>
      <c r="I7" s="166">
        <v>3635359.92</v>
      </c>
      <c r="J7" s="167">
        <v>3765094.61</v>
      </c>
    </row>
    <row r="8" spans="1:10" ht="14.25">
      <c r="A8" s="159" t="s">
        <v>1515</v>
      </c>
      <c r="B8" s="164">
        <v>85000</v>
      </c>
      <c r="C8" s="164">
        <v>0</v>
      </c>
      <c r="D8" s="164">
        <v>0</v>
      </c>
      <c r="E8" s="164">
        <v>40000</v>
      </c>
      <c r="F8" s="164">
        <v>0</v>
      </c>
      <c r="G8" s="164">
        <v>0</v>
      </c>
      <c r="H8" s="164">
        <v>0</v>
      </c>
      <c r="I8" s="166">
        <v>45000</v>
      </c>
      <c r="J8" s="168">
        <v>0</v>
      </c>
    </row>
    <row r="9" spans="1:10" ht="14.25">
      <c r="A9" s="160" t="s">
        <v>1516</v>
      </c>
      <c r="B9" s="164">
        <v>56000</v>
      </c>
      <c r="C9" s="164">
        <v>0</v>
      </c>
      <c r="D9" s="164">
        <v>36000</v>
      </c>
      <c r="E9" s="164">
        <v>20000</v>
      </c>
      <c r="F9" s="164">
        <v>0</v>
      </c>
      <c r="G9" s="164">
        <v>0</v>
      </c>
      <c r="H9" s="164">
        <v>0</v>
      </c>
      <c r="I9" s="164">
        <v>0</v>
      </c>
      <c r="J9" s="171">
        <v>0</v>
      </c>
    </row>
    <row r="10" spans="1:10" ht="14.25">
      <c r="A10" s="161"/>
      <c r="B10" s="162"/>
      <c r="C10" s="162"/>
      <c r="D10" s="161"/>
      <c r="E10" s="162"/>
      <c r="F10" s="162"/>
      <c r="G10" s="162"/>
      <c r="H10" s="162"/>
      <c r="I10" s="162"/>
      <c r="J10" s="163" t="s">
        <v>1519</v>
      </c>
    </row>
  </sheetData>
  <mergeCells count="2">
    <mergeCell ref="A2:J2"/>
    <mergeCell ref="I3:J3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9"/>
  <sheetViews>
    <sheetView topLeftCell="A2" zoomScale="110" zoomScaleNormal="110" workbookViewId="0">
      <selection activeCell="B5" sqref="B5"/>
    </sheetView>
  </sheetViews>
  <sheetFormatPr defaultRowHeight="13.5"/>
  <cols>
    <col min="1" max="1" width="29" customWidth="1"/>
    <col min="2" max="10" width="19.5" customWidth="1"/>
  </cols>
  <sheetData>
    <row r="1" spans="1:10" ht="31.5">
      <c r="A1" s="115"/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6.75">
      <c r="A2" s="273" t="s">
        <v>1491</v>
      </c>
      <c r="B2" s="273"/>
      <c r="C2" s="273"/>
      <c r="D2" s="274"/>
      <c r="E2" s="273"/>
      <c r="F2" s="273"/>
      <c r="G2" s="273"/>
      <c r="H2" s="273"/>
      <c r="I2" s="273"/>
      <c r="J2" s="273"/>
    </row>
    <row r="3" spans="1:10" ht="15.75">
      <c r="A3" s="117"/>
      <c r="B3" s="117"/>
      <c r="C3" s="117"/>
      <c r="D3" s="116"/>
      <c r="E3" s="117"/>
      <c r="F3" s="117"/>
      <c r="G3" s="117"/>
      <c r="H3" s="117"/>
      <c r="I3" s="275" t="s">
        <v>1492</v>
      </c>
      <c r="J3" s="275"/>
    </row>
    <row r="4" spans="1:10" ht="15.75">
      <c r="A4" s="118" t="s">
        <v>1493</v>
      </c>
      <c r="B4" s="119"/>
      <c r="C4" s="120"/>
      <c r="D4" s="121"/>
      <c r="E4" s="119"/>
      <c r="F4" s="119"/>
      <c r="G4" s="119"/>
      <c r="H4" s="119"/>
      <c r="I4" s="122" t="s">
        <v>1494</v>
      </c>
      <c r="J4" s="123" t="s">
        <v>1495</v>
      </c>
    </row>
    <row r="5" spans="1:10" ht="42.75">
      <c r="A5" s="124" t="s">
        <v>1496</v>
      </c>
      <c r="B5" s="125" t="s">
        <v>89</v>
      </c>
      <c r="C5" s="126" t="s">
        <v>1497</v>
      </c>
      <c r="D5" s="126" t="s">
        <v>1498</v>
      </c>
      <c r="E5" s="127" t="s">
        <v>1499</v>
      </c>
      <c r="F5" s="128" t="s">
        <v>1500</v>
      </c>
      <c r="G5" s="128" t="s">
        <v>1501</v>
      </c>
      <c r="H5" s="128" t="s">
        <v>1502</v>
      </c>
      <c r="I5" s="125" t="s">
        <v>1503</v>
      </c>
      <c r="J5" s="126" t="s">
        <v>1504</v>
      </c>
    </row>
    <row r="6" spans="1:10" ht="14.25">
      <c r="A6" s="129" t="s">
        <v>1505</v>
      </c>
      <c r="B6" s="135">
        <v>105363937.54999998</v>
      </c>
      <c r="C6" s="136">
        <v>0</v>
      </c>
      <c r="D6" s="136">
        <v>0</v>
      </c>
      <c r="E6" s="135">
        <v>20522842</v>
      </c>
      <c r="F6" s="135">
        <v>48291380.200000003</v>
      </c>
      <c r="G6" s="135">
        <v>25910213.489999998</v>
      </c>
      <c r="H6" s="135">
        <v>2731172.3</v>
      </c>
      <c r="I6" s="137">
        <v>6340000.7400000002</v>
      </c>
      <c r="J6" s="138">
        <v>1568328.82</v>
      </c>
    </row>
    <row r="7" spans="1:10" ht="14.25">
      <c r="A7" s="130" t="s">
        <v>1506</v>
      </c>
      <c r="B7" s="135">
        <v>81864286.24000001</v>
      </c>
      <c r="C7" s="135">
        <v>0</v>
      </c>
      <c r="D7" s="135">
        <v>0</v>
      </c>
      <c r="E7" s="135">
        <v>20301232</v>
      </c>
      <c r="F7" s="135">
        <v>47619249.200000003</v>
      </c>
      <c r="G7" s="135">
        <v>3909780</v>
      </c>
      <c r="H7" s="135">
        <v>2597708</v>
      </c>
      <c r="I7" s="137">
        <v>5888276.5700000003</v>
      </c>
      <c r="J7" s="138">
        <v>1548040.47</v>
      </c>
    </row>
    <row r="8" spans="1:10" ht="14.25">
      <c r="A8" s="130" t="s">
        <v>1507</v>
      </c>
      <c r="B8" s="135">
        <v>2509157.14</v>
      </c>
      <c r="C8" s="135">
        <v>0</v>
      </c>
      <c r="D8" s="135">
        <v>0</v>
      </c>
      <c r="E8" s="135">
        <v>221610</v>
      </c>
      <c r="F8" s="135">
        <v>672131</v>
      </c>
      <c r="G8" s="135">
        <v>1148273.49</v>
      </c>
      <c r="H8" s="135">
        <v>133464.29999999999</v>
      </c>
      <c r="I8" s="137">
        <v>313390</v>
      </c>
      <c r="J8" s="138">
        <v>20288.349999999999</v>
      </c>
    </row>
    <row r="9" spans="1:10" ht="14.25">
      <c r="A9" s="131" t="s">
        <v>1508</v>
      </c>
      <c r="B9" s="135">
        <v>20852160</v>
      </c>
      <c r="C9" s="135">
        <v>0</v>
      </c>
      <c r="D9" s="135">
        <v>0</v>
      </c>
      <c r="E9" s="135">
        <v>0</v>
      </c>
      <c r="F9" s="135">
        <v>0</v>
      </c>
      <c r="G9" s="135">
        <v>20852160</v>
      </c>
      <c r="H9" s="135">
        <v>0</v>
      </c>
      <c r="I9" s="137">
        <v>0</v>
      </c>
      <c r="J9" s="139">
        <v>0</v>
      </c>
    </row>
    <row r="10" spans="1:10" ht="14.25">
      <c r="A10" s="131" t="s">
        <v>1509</v>
      </c>
      <c r="B10" s="135">
        <v>0</v>
      </c>
      <c r="C10" s="135">
        <v>0</v>
      </c>
      <c r="D10" s="135">
        <v>0</v>
      </c>
      <c r="E10" s="135">
        <v>0</v>
      </c>
      <c r="F10" s="140" t="s">
        <v>1510</v>
      </c>
      <c r="G10" s="140" t="s">
        <v>1510</v>
      </c>
      <c r="H10" s="140" t="s">
        <v>1510</v>
      </c>
      <c r="I10" s="140" t="s">
        <v>1510</v>
      </c>
      <c r="J10" s="141" t="s">
        <v>1510</v>
      </c>
    </row>
    <row r="11" spans="1:10" ht="14.25">
      <c r="A11" s="131" t="s">
        <v>1511</v>
      </c>
      <c r="B11" s="135">
        <v>0</v>
      </c>
      <c r="C11" s="135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7">
        <v>0</v>
      </c>
      <c r="J11" s="139">
        <v>0</v>
      </c>
    </row>
    <row r="12" spans="1:10" ht="14.25">
      <c r="A12" s="131" t="s">
        <v>1512</v>
      </c>
      <c r="B12" s="135">
        <v>138334.17000000001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138334.17000000001</v>
      </c>
      <c r="J12" s="142">
        <v>0</v>
      </c>
    </row>
    <row r="13" spans="1:10" ht="14.25">
      <c r="A13" s="130" t="s">
        <v>1513</v>
      </c>
      <c r="B13" s="135">
        <v>71252610.099999994</v>
      </c>
      <c r="C13" s="135">
        <v>0</v>
      </c>
      <c r="D13" s="135">
        <v>0</v>
      </c>
      <c r="E13" s="135">
        <v>11181180</v>
      </c>
      <c r="F13" s="135">
        <v>41968391.920000002</v>
      </c>
      <c r="G13" s="135">
        <v>6508175.4199999999</v>
      </c>
      <c r="H13" s="135">
        <v>3781934.92</v>
      </c>
      <c r="I13" s="137">
        <v>4269187.5199999996</v>
      </c>
      <c r="J13" s="138">
        <v>3543740.32</v>
      </c>
    </row>
    <row r="14" spans="1:10" ht="14.25">
      <c r="A14" s="130" t="s">
        <v>1514</v>
      </c>
      <c r="B14" s="135">
        <v>70618782.5</v>
      </c>
      <c r="C14" s="135">
        <v>0</v>
      </c>
      <c r="D14" s="135">
        <v>0</v>
      </c>
      <c r="E14" s="135">
        <v>11181180</v>
      </c>
      <c r="F14" s="135">
        <v>41968391.920000002</v>
      </c>
      <c r="G14" s="135">
        <v>6508175.4199999999</v>
      </c>
      <c r="H14" s="135">
        <v>3781934.92</v>
      </c>
      <c r="I14" s="137">
        <v>3635359.92</v>
      </c>
      <c r="J14" s="138">
        <v>3543740.32</v>
      </c>
    </row>
    <row r="15" spans="1:10" ht="14.25">
      <c r="A15" s="130" t="s">
        <v>1515</v>
      </c>
      <c r="B15" s="135">
        <v>45000</v>
      </c>
      <c r="C15" s="135">
        <v>0</v>
      </c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7">
        <v>45000</v>
      </c>
      <c r="J15" s="139">
        <v>0</v>
      </c>
    </row>
    <row r="16" spans="1:10" ht="14.25">
      <c r="A16" s="131" t="s">
        <v>1516</v>
      </c>
      <c r="B16" s="135">
        <v>0</v>
      </c>
      <c r="C16" s="135">
        <v>0</v>
      </c>
      <c r="D16" s="135">
        <v>0</v>
      </c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42">
        <v>0</v>
      </c>
    </row>
    <row r="17" spans="1:10" ht="14.25">
      <c r="A17" s="129" t="s">
        <v>1517</v>
      </c>
      <c r="B17" s="135">
        <v>34111327.450000003</v>
      </c>
      <c r="C17" s="135">
        <v>0</v>
      </c>
      <c r="D17" s="135">
        <v>0</v>
      </c>
      <c r="E17" s="135">
        <v>9341662</v>
      </c>
      <c r="F17" s="135">
        <v>6322988.2800000003</v>
      </c>
      <c r="G17" s="135">
        <v>19402038.07</v>
      </c>
      <c r="H17" s="135">
        <v>-1050762.6200000001</v>
      </c>
      <c r="I17" s="137">
        <v>2070813.22</v>
      </c>
      <c r="J17" s="138">
        <v>-1975411.5</v>
      </c>
    </row>
    <row r="18" spans="1:10" ht="14.25">
      <c r="A18" s="130" t="s">
        <v>1518</v>
      </c>
      <c r="B18" s="135">
        <v>289307547.72000009</v>
      </c>
      <c r="C18" s="135">
        <v>0</v>
      </c>
      <c r="D18" s="135">
        <v>0</v>
      </c>
      <c r="E18" s="135">
        <v>29488086</v>
      </c>
      <c r="F18" s="135">
        <v>109922242.29000001</v>
      </c>
      <c r="G18" s="135">
        <v>93007774.480000004</v>
      </c>
      <c r="H18" s="135">
        <v>7119109.2999999998</v>
      </c>
      <c r="I18" s="137">
        <v>49770039.600000001</v>
      </c>
      <c r="J18" s="138">
        <v>296.05</v>
      </c>
    </row>
    <row r="19" spans="1:10" ht="14.25">
      <c r="A19" s="132"/>
      <c r="B19" s="133"/>
      <c r="C19" s="133"/>
      <c r="D19" s="132"/>
      <c r="E19" s="133"/>
      <c r="F19" s="133"/>
      <c r="G19" s="133"/>
      <c r="H19" s="133"/>
      <c r="I19" s="133"/>
      <c r="J19" s="134" t="s">
        <v>1519</v>
      </c>
    </row>
  </sheetData>
  <mergeCells count="2">
    <mergeCell ref="A2:J2"/>
    <mergeCell ref="I3:J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F33" sqref="F33"/>
    </sheetView>
  </sheetViews>
  <sheetFormatPr defaultRowHeight="13.5"/>
  <cols>
    <col min="1" max="1" width="29.125" style="25" customWidth="1"/>
    <col min="2" max="16384" width="9" style="25"/>
  </cols>
  <sheetData>
    <row r="1" spans="1:11" ht="14.25">
      <c r="A1" s="24"/>
    </row>
    <row r="2" spans="1:11" ht="20.25">
      <c r="A2" s="207" t="s">
        <v>1200</v>
      </c>
      <c r="B2" s="207"/>
      <c r="C2" s="207"/>
      <c r="D2" s="207"/>
      <c r="E2" s="207"/>
      <c r="F2" s="207"/>
      <c r="G2" s="207"/>
      <c r="H2" s="212"/>
      <c r="I2" s="212"/>
      <c r="J2" s="212"/>
      <c r="K2" s="212"/>
    </row>
    <row r="3" spans="1:11" ht="14.25">
      <c r="A3" s="24"/>
      <c r="C3" s="37"/>
      <c r="D3" s="37"/>
      <c r="K3" s="65" t="s">
        <v>1201</v>
      </c>
    </row>
    <row r="4" spans="1:11" s="66" customFormat="1" ht="42.75">
      <c r="A4" s="27" t="s">
        <v>3</v>
      </c>
      <c r="B4" s="27" t="s">
        <v>1202</v>
      </c>
      <c r="C4" s="28" t="s">
        <v>1203</v>
      </c>
      <c r="D4" s="28" t="s">
        <v>1204</v>
      </c>
      <c r="E4" s="28" t="s">
        <v>1205</v>
      </c>
      <c r="F4" s="28" t="s">
        <v>1206</v>
      </c>
      <c r="G4" s="28" t="s">
        <v>1135</v>
      </c>
      <c r="H4" s="28" t="s">
        <v>1207</v>
      </c>
      <c r="I4" s="28" t="s">
        <v>1208</v>
      </c>
      <c r="J4" s="28" t="s">
        <v>1209</v>
      </c>
      <c r="K4" s="28" t="s">
        <v>1210</v>
      </c>
    </row>
    <row r="5" spans="1:11">
      <c r="A5" s="30" t="s">
        <v>10</v>
      </c>
      <c r="B5" s="30">
        <v>17406</v>
      </c>
      <c r="C5" s="30">
        <v>8016</v>
      </c>
      <c r="D5" s="30">
        <v>7121</v>
      </c>
      <c r="E5" s="30">
        <v>1469</v>
      </c>
      <c r="F5" s="30"/>
      <c r="G5" s="30"/>
      <c r="H5" s="30"/>
      <c r="I5" s="30">
        <v>560</v>
      </c>
      <c r="J5" s="30">
        <v>240</v>
      </c>
      <c r="K5" s="30"/>
    </row>
    <row r="6" spans="1:11">
      <c r="A6" s="30" t="s">
        <v>12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</row>
    <row r="7" spans="1:11">
      <c r="A7" s="30" t="s">
        <v>15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</row>
    <row r="8" spans="1:11">
      <c r="A8" s="30" t="s">
        <v>16</v>
      </c>
      <c r="B8" s="30">
        <v>12087</v>
      </c>
      <c r="C8" s="30">
        <v>4387</v>
      </c>
      <c r="D8" s="30">
        <v>4629</v>
      </c>
      <c r="E8" s="30">
        <v>781</v>
      </c>
      <c r="F8" s="30">
        <v>910</v>
      </c>
      <c r="G8" s="30"/>
      <c r="H8" s="30"/>
      <c r="I8" s="30"/>
      <c r="J8" s="30">
        <v>1380</v>
      </c>
      <c r="K8" s="30"/>
    </row>
    <row r="9" spans="1:11">
      <c r="A9" s="30" t="s">
        <v>17</v>
      </c>
      <c r="B9" s="30">
        <v>40940</v>
      </c>
      <c r="C9" s="30">
        <v>13919</v>
      </c>
      <c r="D9" s="30">
        <v>3073</v>
      </c>
      <c r="E9" s="30">
        <v>3177</v>
      </c>
      <c r="F9" s="30">
        <v>12621</v>
      </c>
      <c r="G9" s="30"/>
      <c r="H9" s="30"/>
      <c r="I9" s="30">
        <v>6086</v>
      </c>
      <c r="J9" s="30">
        <v>2064</v>
      </c>
      <c r="K9" s="30"/>
    </row>
    <row r="10" spans="1:11">
      <c r="A10" s="30" t="s">
        <v>18</v>
      </c>
      <c r="B10" s="30">
        <v>6536</v>
      </c>
      <c r="C10" s="30">
        <v>328</v>
      </c>
      <c r="D10" s="30">
        <v>6072</v>
      </c>
      <c r="E10" s="30">
        <v>86</v>
      </c>
      <c r="F10" s="30"/>
      <c r="G10" s="30"/>
      <c r="H10" s="30"/>
      <c r="I10" s="30"/>
      <c r="J10" s="30">
        <v>50</v>
      </c>
      <c r="K10" s="30"/>
    </row>
    <row r="11" spans="1:11">
      <c r="A11" s="30" t="s">
        <v>19</v>
      </c>
      <c r="B11" s="30">
        <v>5900</v>
      </c>
      <c r="C11" s="30">
        <v>838</v>
      </c>
      <c r="D11" s="30">
        <v>1457</v>
      </c>
      <c r="E11" s="30">
        <v>116</v>
      </c>
      <c r="F11" s="30">
        <v>500</v>
      </c>
      <c r="G11" s="30"/>
      <c r="H11" s="30"/>
      <c r="I11" s="30">
        <v>364</v>
      </c>
      <c r="J11" s="30">
        <v>2625</v>
      </c>
      <c r="K11" s="30"/>
    </row>
    <row r="12" spans="1:11">
      <c r="A12" s="30" t="s">
        <v>20</v>
      </c>
      <c r="B12" s="30">
        <v>23816</v>
      </c>
      <c r="C12" s="30">
        <v>772</v>
      </c>
      <c r="D12" s="30">
        <v>2670</v>
      </c>
      <c r="E12" s="30">
        <v>18658</v>
      </c>
      <c r="F12" s="30">
        <v>1701</v>
      </c>
      <c r="G12" s="30"/>
      <c r="H12" s="30"/>
      <c r="I12" s="30"/>
      <c r="J12" s="30">
        <v>15</v>
      </c>
      <c r="K12" s="30"/>
    </row>
    <row r="13" spans="1:11">
      <c r="A13" s="30" t="s">
        <v>596</v>
      </c>
      <c r="B13" s="30">
        <v>15402</v>
      </c>
      <c r="C13" s="30">
        <v>2869</v>
      </c>
      <c r="D13" s="30">
        <v>3030</v>
      </c>
      <c r="E13" s="30">
        <v>8011</v>
      </c>
      <c r="F13" s="30">
        <v>1200</v>
      </c>
      <c r="G13" s="30"/>
      <c r="H13" s="30"/>
      <c r="I13" s="30"/>
      <c r="J13" s="30">
        <v>292</v>
      </c>
      <c r="K13" s="30"/>
    </row>
    <row r="14" spans="1:11">
      <c r="A14" s="30" t="s">
        <v>23</v>
      </c>
      <c r="B14" s="30">
        <v>5267</v>
      </c>
      <c r="C14" s="30">
        <v>234</v>
      </c>
      <c r="D14" s="30">
        <v>764</v>
      </c>
      <c r="E14" s="30">
        <v>99</v>
      </c>
      <c r="F14" s="30">
        <v>1300</v>
      </c>
      <c r="G14" s="30"/>
      <c r="H14" s="30"/>
      <c r="I14" s="30">
        <v>2378</v>
      </c>
      <c r="J14" s="30">
        <v>492</v>
      </c>
      <c r="K14" s="30"/>
    </row>
    <row r="15" spans="1:11">
      <c r="A15" s="30" t="s">
        <v>24</v>
      </c>
      <c r="B15" s="30">
        <v>41762</v>
      </c>
      <c r="C15" s="30">
        <v>1460</v>
      </c>
      <c r="D15" s="30">
        <v>3807</v>
      </c>
      <c r="E15" s="30">
        <v>352</v>
      </c>
      <c r="F15" s="30"/>
      <c r="G15" s="30"/>
      <c r="H15" s="30"/>
      <c r="I15" s="30">
        <v>35743</v>
      </c>
      <c r="J15" s="30">
        <v>400</v>
      </c>
      <c r="K15" s="30"/>
    </row>
    <row r="16" spans="1:11">
      <c r="A16" s="30" t="s">
        <v>742</v>
      </c>
      <c r="B16" s="30">
        <v>37282</v>
      </c>
      <c r="C16" s="30">
        <v>1498</v>
      </c>
      <c r="D16" s="30">
        <v>3267</v>
      </c>
      <c r="E16" s="30">
        <v>1642</v>
      </c>
      <c r="F16" s="30">
        <v>28205</v>
      </c>
      <c r="G16" s="30"/>
      <c r="H16" s="30"/>
      <c r="I16" s="30">
        <v>1780</v>
      </c>
      <c r="J16" s="30">
        <v>890</v>
      </c>
      <c r="K16" s="30"/>
    </row>
    <row r="17" spans="1:11">
      <c r="A17" s="30" t="s">
        <v>28</v>
      </c>
      <c r="B17" s="30">
        <v>1057</v>
      </c>
      <c r="C17" s="30">
        <v>367</v>
      </c>
      <c r="D17" s="30">
        <v>24</v>
      </c>
      <c r="E17" s="30">
        <v>135</v>
      </c>
      <c r="F17" s="30"/>
      <c r="G17" s="30"/>
      <c r="H17" s="30"/>
      <c r="I17" s="30">
        <v>531</v>
      </c>
      <c r="J17" s="30"/>
      <c r="K17" s="30"/>
    </row>
    <row r="18" spans="1:11">
      <c r="A18" s="67" t="s">
        <v>30</v>
      </c>
      <c r="B18" s="30">
        <v>7646</v>
      </c>
      <c r="C18" s="30">
        <v>216</v>
      </c>
      <c r="D18" s="30">
        <v>91</v>
      </c>
      <c r="E18" s="30">
        <v>75</v>
      </c>
      <c r="F18" s="30">
        <v>6080</v>
      </c>
      <c r="G18" s="30"/>
      <c r="H18" s="30"/>
      <c r="I18" s="30">
        <v>1000</v>
      </c>
      <c r="J18" s="30">
        <v>184</v>
      </c>
      <c r="K18" s="30"/>
    </row>
    <row r="19" spans="1:11">
      <c r="A19" s="67" t="s">
        <v>32</v>
      </c>
      <c r="B19" s="30">
        <v>6555</v>
      </c>
      <c r="C19" s="30">
        <v>46</v>
      </c>
      <c r="D19" s="30">
        <v>58</v>
      </c>
      <c r="E19" s="30">
        <v>6</v>
      </c>
      <c r="F19" s="30">
        <v>6445</v>
      </c>
      <c r="G19" s="30"/>
      <c r="H19" s="30"/>
      <c r="I19" s="30"/>
      <c r="J19" s="30"/>
      <c r="K19" s="30"/>
    </row>
    <row r="20" spans="1:11">
      <c r="A20" s="68" t="s">
        <v>34</v>
      </c>
      <c r="B20" s="30">
        <v>924</v>
      </c>
      <c r="C20" s="30">
        <v>32</v>
      </c>
      <c r="D20" s="30">
        <v>66</v>
      </c>
      <c r="E20" s="30">
        <v>5</v>
      </c>
      <c r="F20" s="30">
        <v>821</v>
      </c>
      <c r="G20" s="30"/>
      <c r="H20" s="30"/>
      <c r="I20" s="30"/>
      <c r="J20" s="30"/>
      <c r="K20" s="30"/>
    </row>
    <row r="21" spans="1:11">
      <c r="A21" s="67" t="s">
        <v>984</v>
      </c>
      <c r="B21" s="30">
        <v>0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67" t="s">
        <v>993</v>
      </c>
      <c r="B22" s="30">
        <v>1130</v>
      </c>
      <c r="C22" s="30">
        <v>603</v>
      </c>
      <c r="D22" s="30">
        <v>90</v>
      </c>
      <c r="E22" s="30">
        <v>145</v>
      </c>
      <c r="F22" s="30"/>
      <c r="G22" s="30"/>
      <c r="H22" s="30"/>
      <c r="I22" s="30"/>
      <c r="J22" s="30">
        <v>292</v>
      </c>
      <c r="K22" s="30"/>
    </row>
    <row r="23" spans="1:11">
      <c r="A23" s="67" t="s">
        <v>1054</v>
      </c>
      <c r="B23" s="30">
        <v>1203</v>
      </c>
      <c r="C23" s="30"/>
      <c r="D23" s="30"/>
      <c r="E23" s="30"/>
      <c r="F23" s="30"/>
      <c r="G23" s="30"/>
      <c r="H23" s="30"/>
      <c r="I23" s="30">
        <v>1203</v>
      </c>
      <c r="J23" s="30"/>
      <c r="K23" s="30"/>
    </row>
    <row r="24" spans="1:11">
      <c r="A24" s="67" t="s">
        <v>1072</v>
      </c>
      <c r="B24" s="30">
        <v>603</v>
      </c>
      <c r="C24" s="30">
        <v>44</v>
      </c>
      <c r="D24" s="30">
        <v>6</v>
      </c>
      <c r="E24" s="30">
        <v>28</v>
      </c>
      <c r="F24" s="30">
        <v>525</v>
      </c>
      <c r="G24" s="30"/>
      <c r="H24" s="30"/>
      <c r="I24" s="30"/>
      <c r="J24" s="30"/>
      <c r="K24" s="30"/>
    </row>
    <row r="25" spans="1:11">
      <c r="A25" s="68" t="s">
        <v>1117</v>
      </c>
      <c r="B25" s="30">
        <v>1500</v>
      </c>
      <c r="C25" s="30"/>
      <c r="D25" s="30"/>
      <c r="E25" s="30"/>
      <c r="F25" s="30"/>
      <c r="G25" s="30"/>
      <c r="H25" s="30"/>
      <c r="I25" s="30"/>
      <c r="J25" s="30"/>
      <c r="K25" s="30">
        <v>1500</v>
      </c>
    </row>
    <row r="26" spans="1:11">
      <c r="A26" s="67" t="s">
        <v>1118</v>
      </c>
      <c r="B26" s="30">
        <v>7731</v>
      </c>
      <c r="C26" s="30"/>
      <c r="D26" s="30"/>
      <c r="E26" s="30"/>
      <c r="F26" s="30"/>
      <c r="G26" s="30"/>
      <c r="H26" s="30">
        <v>7731</v>
      </c>
      <c r="I26" s="30"/>
      <c r="J26" s="30"/>
      <c r="K26" s="30"/>
    </row>
    <row r="27" spans="1:11">
      <c r="A27" s="67" t="s">
        <v>1124</v>
      </c>
      <c r="B27" s="30">
        <v>183</v>
      </c>
      <c r="C27" s="30"/>
      <c r="D27" s="30"/>
      <c r="E27" s="30"/>
      <c r="F27" s="30"/>
      <c r="G27" s="30"/>
      <c r="H27" s="30"/>
      <c r="I27" s="30"/>
      <c r="J27" s="30"/>
      <c r="K27" s="30">
        <v>183</v>
      </c>
    </row>
    <row r="28" spans="1:11">
      <c r="A28" s="30" t="s">
        <v>1126</v>
      </c>
      <c r="B28" s="30">
        <v>7275</v>
      </c>
      <c r="C28" s="30"/>
      <c r="D28" s="30">
        <v>275</v>
      </c>
      <c r="E28" s="30"/>
      <c r="F28" s="30"/>
      <c r="G28" s="30"/>
      <c r="H28" s="30">
        <v>7000</v>
      </c>
      <c r="I28" s="30"/>
      <c r="J28" s="30"/>
      <c r="K28" s="30"/>
    </row>
    <row r="29" spans="1:1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1135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35" t="s">
        <v>46</v>
      </c>
      <c r="B32" s="30">
        <f>SUM(B5:B31)</f>
        <v>242205</v>
      </c>
      <c r="C32" s="30">
        <f>SUM(C5:C31)</f>
        <v>35629</v>
      </c>
      <c r="D32" s="30">
        <f t="shared" ref="D32:K32" si="0">SUM(D5:D31)</f>
        <v>36500</v>
      </c>
      <c r="E32" s="30">
        <f t="shared" si="0"/>
        <v>34785</v>
      </c>
      <c r="F32" s="30">
        <f t="shared" si="0"/>
        <v>60308</v>
      </c>
      <c r="G32" s="30">
        <f t="shared" si="0"/>
        <v>0</v>
      </c>
      <c r="H32" s="30">
        <f t="shared" si="0"/>
        <v>14731</v>
      </c>
      <c r="I32" s="30">
        <f t="shared" si="0"/>
        <v>49645</v>
      </c>
      <c r="J32" s="30">
        <f t="shared" si="0"/>
        <v>8924</v>
      </c>
      <c r="K32" s="30">
        <f t="shared" si="0"/>
        <v>1683</v>
      </c>
    </row>
  </sheetData>
  <mergeCells count="1">
    <mergeCell ref="A2:K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G5" sqref="G5:G22"/>
    </sheetView>
  </sheetViews>
  <sheetFormatPr defaultRowHeight="13.5"/>
  <cols>
    <col min="1" max="1" width="12.75" customWidth="1"/>
    <col min="2" max="2" width="12" customWidth="1"/>
    <col min="3" max="3" width="14" customWidth="1"/>
    <col min="4" max="4" width="16" customWidth="1"/>
    <col min="5" max="5" width="19" customWidth="1"/>
    <col min="6" max="6" width="11.375" customWidth="1"/>
    <col min="7" max="7" width="12.75" customWidth="1"/>
    <col min="8" max="8" width="10.375" customWidth="1"/>
  </cols>
  <sheetData>
    <row r="1" spans="1:8" ht="24">
      <c r="A1" s="213" t="s">
        <v>0</v>
      </c>
      <c r="B1" s="213"/>
      <c r="C1" s="213"/>
      <c r="D1" s="213"/>
      <c r="E1" s="213"/>
      <c r="F1" s="213"/>
      <c r="G1" s="213"/>
      <c r="H1" s="213"/>
    </row>
    <row r="2" spans="1:8" ht="14.25" thickBot="1">
      <c r="G2" t="s">
        <v>62</v>
      </c>
    </row>
    <row r="3" spans="1:8" ht="14.25" thickBot="1">
      <c r="A3" s="214" t="s">
        <v>1</v>
      </c>
      <c r="B3" s="215"/>
      <c r="C3" s="215"/>
      <c r="D3" s="216"/>
      <c r="E3" s="217" t="s">
        <v>2</v>
      </c>
      <c r="F3" s="215"/>
      <c r="G3" s="215"/>
      <c r="H3" s="218"/>
    </row>
    <row r="4" spans="1:8" ht="24.75" thickBot="1">
      <c r="A4" s="1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2" t="s">
        <v>4</v>
      </c>
      <c r="G4" s="2" t="s">
        <v>5</v>
      </c>
      <c r="H4" s="3" t="s">
        <v>8</v>
      </c>
    </row>
    <row r="5" spans="1:8" ht="14.25" thickBot="1">
      <c r="A5" s="4" t="s">
        <v>9</v>
      </c>
      <c r="B5" s="5">
        <v>28663</v>
      </c>
      <c r="C5" s="5">
        <v>40500</v>
      </c>
      <c r="D5" s="6">
        <v>41</v>
      </c>
      <c r="E5" s="7" t="s">
        <v>10</v>
      </c>
      <c r="F5" s="5">
        <v>8570</v>
      </c>
      <c r="G5" s="5">
        <v>9582</v>
      </c>
      <c r="H5" s="6">
        <v>12</v>
      </c>
    </row>
    <row r="6" spans="1:8" ht="14.25" thickBot="1">
      <c r="A6" s="4" t="s">
        <v>11</v>
      </c>
      <c r="B6" s="5">
        <v>6886</v>
      </c>
      <c r="C6" s="5">
        <v>13000</v>
      </c>
      <c r="D6" s="6">
        <v>89</v>
      </c>
      <c r="E6" s="7" t="s">
        <v>12</v>
      </c>
      <c r="F6" s="6" t="s">
        <v>13</v>
      </c>
      <c r="G6" s="6" t="s">
        <v>13</v>
      </c>
      <c r="H6" s="6" t="s">
        <v>13</v>
      </c>
    </row>
    <row r="7" spans="1:8" ht="14.25" thickBot="1">
      <c r="A7" s="4" t="s">
        <v>14</v>
      </c>
      <c r="B7" s="5">
        <v>3483</v>
      </c>
      <c r="C7" s="6">
        <v>0</v>
      </c>
      <c r="D7" s="6" t="s">
        <v>13</v>
      </c>
      <c r="E7" s="7" t="s">
        <v>15</v>
      </c>
      <c r="F7" s="6" t="s">
        <v>13</v>
      </c>
      <c r="G7" s="6" t="s">
        <v>13</v>
      </c>
      <c r="H7" s="6" t="s">
        <v>13</v>
      </c>
    </row>
    <row r="8" spans="1:8" ht="14.25" thickBot="1">
      <c r="A8" s="4" t="s">
        <v>48</v>
      </c>
      <c r="B8" s="5">
        <v>1189</v>
      </c>
      <c r="C8" s="5">
        <v>1600</v>
      </c>
      <c r="D8" s="6">
        <v>35</v>
      </c>
      <c r="E8" s="7" t="s">
        <v>16</v>
      </c>
      <c r="F8" s="5">
        <v>6978</v>
      </c>
      <c r="G8" s="5">
        <v>7416</v>
      </c>
      <c r="H8" s="6">
        <v>6</v>
      </c>
    </row>
    <row r="9" spans="1:8" ht="14.25" thickBot="1">
      <c r="A9" s="4" t="s">
        <v>47</v>
      </c>
      <c r="B9" s="8"/>
      <c r="C9" s="8"/>
      <c r="D9" s="6" t="s">
        <v>13</v>
      </c>
      <c r="E9" s="7" t="s">
        <v>17</v>
      </c>
      <c r="F9" s="5">
        <v>6503</v>
      </c>
      <c r="G9" s="5">
        <v>7303</v>
      </c>
      <c r="H9" s="6">
        <v>12</v>
      </c>
    </row>
    <row r="10" spans="1:8" ht="14.25" thickBot="1">
      <c r="A10" s="4" t="s">
        <v>49</v>
      </c>
      <c r="B10" s="6">
        <v>932</v>
      </c>
      <c r="C10" s="5">
        <v>1400</v>
      </c>
      <c r="D10" s="6">
        <v>50</v>
      </c>
      <c r="E10" s="7" t="s">
        <v>18</v>
      </c>
      <c r="F10" s="5">
        <v>4374</v>
      </c>
      <c r="G10" s="5">
        <v>5208</v>
      </c>
      <c r="H10" s="6">
        <v>19</v>
      </c>
    </row>
    <row r="11" spans="1:8" ht="14.25" thickBot="1">
      <c r="A11" s="4" t="s">
        <v>50</v>
      </c>
      <c r="B11" s="8"/>
      <c r="C11" s="8"/>
      <c r="D11" s="6" t="s">
        <v>13</v>
      </c>
      <c r="E11" s="7" t="s">
        <v>19</v>
      </c>
      <c r="F11" s="5">
        <v>1628</v>
      </c>
      <c r="G11" s="5">
        <v>4298</v>
      </c>
      <c r="H11" s="6">
        <v>164</v>
      </c>
    </row>
    <row r="12" spans="1:8" ht="14.25" thickBot="1">
      <c r="A12" s="4" t="s">
        <v>51</v>
      </c>
      <c r="B12" s="5">
        <v>1102</v>
      </c>
      <c r="C12" s="5">
        <v>2000</v>
      </c>
      <c r="D12" s="6">
        <v>82</v>
      </c>
      <c r="E12" s="7" t="s">
        <v>20</v>
      </c>
      <c r="F12" s="5">
        <v>4391</v>
      </c>
      <c r="G12" s="5">
        <v>5128</v>
      </c>
      <c r="H12" s="6">
        <v>17</v>
      </c>
    </row>
    <row r="13" spans="1:8" ht="24.75" thickBot="1">
      <c r="A13" s="4" t="s">
        <v>52</v>
      </c>
      <c r="B13" s="6">
        <v>939</v>
      </c>
      <c r="C13" s="5">
        <v>1400</v>
      </c>
      <c r="D13" s="6">
        <v>49</v>
      </c>
      <c r="E13" s="7" t="s">
        <v>21</v>
      </c>
      <c r="F13" s="6">
        <v>715</v>
      </c>
      <c r="G13" s="5">
        <v>1251</v>
      </c>
      <c r="H13" s="6">
        <v>75</v>
      </c>
    </row>
    <row r="14" spans="1:8" ht="14.25" thickBot="1">
      <c r="A14" s="4" t="s">
        <v>22</v>
      </c>
      <c r="B14" s="6">
        <v>454</v>
      </c>
      <c r="C14" s="6">
        <v>700</v>
      </c>
      <c r="D14" s="6">
        <v>54</v>
      </c>
      <c r="E14" s="7" t="s">
        <v>23</v>
      </c>
      <c r="F14" s="5">
        <v>1522</v>
      </c>
      <c r="G14" s="5">
        <v>2090</v>
      </c>
      <c r="H14" s="6">
        <v>37</v>
      </c>
    </row>
    <row r="15" spans="1:8" ht="14.25" thickBot="1">
      <c r="A15" s="4" t="s">
        <v>53</v>
      </c>
      <c r="B15" s="5">
        <v>1923</v>
      </c>
      <c r="C15" s="5">
        <v>2600</v>
      </c>
      <c r="D15" s="6">
        <v>35</v>
      </c>
      <c r="E15" s="7" t="s">
        <v>24</v>
      </c>
      <c r="F15" s="5">
        <v>40789</v>
      </c>
      <c r="G15" s="5">
        <v>44169</v>
      </c>
      <c r="H15" s="6">
        <v>8</v>
      </c>
    </row>
    <row r="16" spans="1:8" ht="14.25" thickBot="1">
      <c r="A16" s="4" t="s">
        <v>25</v>
      </c>
      <c r="B16" s="6">
        <v>845</v>
      </c>
      <c r="C16" s="5">
        <v>1400</v>
      </c>
      <c r="D16" s="6">
        <v>66</v>
      </c>
      <c r="E16" s="7" t="s">
        <v>26</v>
      </c>
      <c r="F16" s="5">
        <v>8227</v>
      </c>
      <c r="G16" s="5">
        <v>9468</v>
      </c>
      <c r="H16" s="6">
        <v>15</v>
      </c>
    </row>
    <row r="17" spans="1:8" ht="14.25" thickBot="1">
      <c r="A17" s="4" t="s">
        <v>27</v>
      </c>
      <c r="B17" s="6">
        <v>267</v>
      </c>
      <c r="C17" s="6">
        <v>400</v>
      </c>
      <c r="D17" s="6">
        <v>50</v>
      </c>
      <c r="E17" s="7" t="s">
        <v>28</v>
      </c>
      <c r="F17" s="6" t="s">
        <v>13</v>
      </c>
      <c r="G17" s="6" t="s">
        <v>13</v>
      </c>
      <c r="H17" s="6" t="s">
        <v>13</v>
      </c>
    </row>
    <row r="18" spans="1:8" ht="24.75" thickBot="1">
      <c r="A18" s="4" t="s">
        <v>29</v>
      </c>
      <c r="B18" s="5">
        <v>4415</v>
      </c>
      <c r="C18" s="5">
        <v>7000</v>
      </c>
      <c r="D18" s="6">
        <v>59</v>
      </c>
      <c r="E18" s="7" t="s">
        <v>30</v>
      </c>
      <c r="F18" s="5">
        <v>1925</v>
      </c>
      <c r="G18" s="5">
        <v>2156</v>
      </c>
      <c r="H18" s="6">
        <v>12</v>
      </c>
    </row>
    <row r="19" spans="1:8" ht="14.25" thickBot="1">
      <c r="A19" s="4" t="s">
        <v>31</v>
      </c>
      <c r="B19" s="5">
        <v>6207</v>
      </c>
      <c r="C19" s="5">
        <v>9000</v>
      </c>
      <c r="D19" s="6">
        <v>45</v>
      </c>
      <c r="E19" s="7" t="s">
        <v>32</v>
      </c>
      <c r="F19" s="5">
        <v>1737</v>
      </c>
      <c r="G19" s="5">
        <v>2604</v>
      </c>
      <c r="H19" s="6">
        <v>50</v>
      </c>
    </row>
    <row r="20" spans="1:8" ht="14.25" thickBot="1">
      <c r="A20" s="4" t="s">
        <v>33</v>
      </c>
      <c r="B20" s="8"/>
      <c r="C20" s="8"/>
      <c r="D20" s="6" t="s">
        <v>13</v>
      </c>
      <c r="E20" s="7" t="s">
        <v>34</v>
      </c>
      <c r="F20" s="5">
        <v>1026</v>
      </c>
      <c r="G20" s="5">
        <v>1031</v>
      </c>
      <c r="H20" s="6">
        <v>0</v>
      </c>
    </row>
    <row r="21" spans="1:8" ht="14.25" thickBot="1">
      <c r="A21" s="4" t="s">
        <v>35</v>
      </c>
      <c r="B21" s="5">
        <v>31420</v>
      </c>
      <c r="C21" s="5">
        <v>31500</v>
      </c>
      <c r="D21" s="6">
        <v>0</v>
      </c>
      <c r="E21" s="9" t="s">
        <v>36</v>
      </c>
      <c r="F21" s="10" t="s">
        <v>13</v>
      </c>
      <c r="G21" s="6" t="s">
        <v>13</v>
      </c>
      <c r="H21" s="6" t="s">
        <v>13</v>
      </c>
    </row>
    <row r="22" spans="1:8" ht="24.75" thickBot="1">
      <c r="A22" s="4" t="s">
        <v>37</v>
      </c>
      <c r="B22" s="5">
        <v>1552</v>
      </c>
      <c r="C22" s="5">
        <v>2000</v>
      </c>
      <c r="D22" s="6">
        <v>29</v>
      </c>
      <c r="E22" s="7" t="s">
        <v>38</v>
      </c>
      <c r="F22" s="6">
        <v>550</v>
      </c>
      <c r="G22" s="6">
        <v>562</v>
      </c>
      <c r="H22" s="6">
        <v>4</v>
      </c>
    </row>
    <row r="23" spans="1:8" ht="24.75" thickBot="1">
      <c r="A23" s="4" t="s">
        <v>54</v>
      </c>
      <c r="B23" s="5">
        <v>19880</v>
      </c>
      <c r="C23" s="5">
        <v>20000</v>
      </c>
      <c r="D23" s="6">
        <v>1</v>
      </c>
      <c r="E23" s="7" t="s">
        <v>39</v>
      </c>
      <c r="F23" s="6" t="s">
        <v>13</v>
      </c>
      <c r="G23" s="6" t="s">
        <v>13</v>
      </c>
      <c r="H23" s="6" t="s">
        <v>13</v>
      </c>
    </row>
    <row r="24" spans="1:8" ht="24.75" thickBot="1">
      <c r="A24" s="4" t="s">
        <v>40</v>
      </c>
      <c r="B24" s="5">
        <v>2085</v>
      </c>
      <c r="C24" s="5">
        <v>2000</v>
      </c>
      <c r="D24" s="6">
        <v>-4</v>
      </c>
      <c r="E24" s="7" t="s">
        <v>41</v>
      </c>
      <c r="F24" s="6" t="s">
        <v>13</v>
      </c>
      <c r="G24" s="6" t="s">
        <v>13</v>
      </c>
      <c r="H24" s="6" t="s">
        <v>13</v>
      </c>
    </row>
    <row r="25" spans="1:8" ht="24.75" thickBot="1">
      <c r="A25" s="4" t="s">
        <v>55</v>
      </c>
      <c r="B25" s="5">
        <v>7850</v>
      </c>
      <c r="C25" s="5">
        <v>7400</v>
      </c>
      <c r="D25" s="6">
        <v>-6</v>
      </c>
      <c r="E25" s="7" t="s">
        <v>42</v>
      </c>
      <c r="F25" s="6" t="s">
        <v>13</v>
      </c>
      <c r="G25" s="6" t="s">
        <v>13</v>
      </c>
      <c r="H25" s="6" t="s">
        <v>13</v>
      </c>
    </row>
    <row r="26" spans="1:8" ht="24.75" thickBot="1">
      <c r="A26" s="4" t="s">
        <v>56</v>
      </c>
      <c r="B26" s="6">
        <v>86</v>
      </c>
      <c r="C26" s="6">
        <v>100</v>
      </c>
      <c r="D26" s="6">
        <v>16</v>
      </c>
      <c r="E26" s="7" t="s">
        <v>43</v>
      </c>
      <c r="F26" s="6" t="s">
        <v>13</v>
      </c>
      <c r="G26" s="6" t="s">
        <v>13</v>
      </c>
      <c r="H26" s="6" t="s">
        <v>13</v>
      </c>
    </row>
    <row r="27" spans="1:8" ht="24.75" thickBot="1">
      <c r="A27" s="11" t="s">
        <v>44</v>
      </c>
      <c r="B27" s="12">
        <v>60083</v>
      </c>
      <c r="C27" s="12">
        <v>72000</v>
      </c>
      <c r="D27" s="13">
        <v>20</v>
      </c>
      <c r="E27" s="14" t="s">
        <v>13</v>
      </c>
      <c r="F27" s="6" t="s">
        <v>13</v>
      </c>
      <c r="G27" s="6" t="s">
        <v>13</v>
      </c>
      <c r="H27" s="6" t="s">
        <v>13</v>
      </c>
    </row>
    <row r="28" spans="1:8" ht="14.25" thickBot="1">
      <c r="A28" s="11" t="s">
        <v>45</v>
      </c>
      <c r="B28" s="219" t="s">
        <v>13</v>
      </c>
      <c r="C28" s="12">
        <v>30226</v>
      </c>
      <c r="D28" s="222"/>
      <c r="E28" s="14" t="s">
        <v>13</v>
      </c>
      <c r="F28" s="15" t="s">
        <v>13</v>
      </c>
      <c r="G28" s="15" t="s">
        <v>13</v>
      </c>
      <c r="H28" s="6" t="s">
        <v>13</v>
      </c>
    </row>
    <row r="29" spans="1:8" ht="14.25" thickBot="1">
      <c r="A29" s="4" t="s">
        <v>57</v>
      </c>
      <c r="B29" s="220"/>
      <c r="C29" s="5">
        <v>9601</v>
      </c>
      <c r="D29" s="223"/>
      <c r="E29" s="17" t="s">
        <v>13</v>
      </c>
      <c r="F29" s="6" t="s">
        <v>13</v>
      </c>
      <c r="G29" s="6" t="s">
        <v>13</v>
      </c>
      <c r="H29" s="6" t="s">
        <v>13</v>
      </c>
    </row>
    <row r="30" spans="1:8" ht="24.75" thickBot="1">
      <c r="A30" s="16" t="s">
        <v>58</v>
      </c>
      <c r="B30" s="220"/>
      <c r="C30" s="5">
        <v>20625</v>
      </c>
      <c r="D30" s="223"/>
      <c r="E30" s="17" t="s">
        <v>13</v>
      </c>
      <c r="F30" s="6" t="s">
        <v>13</v>
      </c>
      <c r="G30" s="6" t="s">
        <v>13</v>
      </c>
      <c r="H30" s="6" t="s">
        <v>13</v>
      </c>
    </row>
    <row r="31" spans="1:8" ht="14.25" thickBot="1">
      <c r="A31" s="11" t="s">
        <v>60</v>
      </c>
      <c r="B31" s="221"/>
      <c r="C31" s="12">
        <v>102226</v>
      </c>
      <c r="D31" s="224"/>
      <c r="E31" s="18" t="s">
        <v>46</v>
      </c>
      <c r="F31" s="12">
        <v>89935</v>
      </c>
      <c r="G31" s="12">
        <v>102226</v>
      </c>
      <c r="H31" s="15">
        <v>14</v>
      </c>
    </row>
  </sheetData>
  <mergeCells count="5">
    <mergeCell ref="A1:H1"/>
    <mergeCell ref="A3:D3"/>
    <mergeCell ref="E3:H3"/>
    <mergeCell ref="B28:B31"/>
    <mergeCell ref="D28:D3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4"/>
  <sheetViews>
    <sheetView topLeftCell="A10" workbookViewId="0">
      <selection activeCell="F5" sqref="F5"/>
    </sheetView>
  </sheetViews>
  <sheetFormatPr defaultRowHeight="13.5"/>
  <cols>
    <col min="1" max="1" width="18.125" customWidth="1"/>
    <col min="2" max="2" width="18.5" customWidth="1"/>
    <col min="3" max="4" width="12.625" customWidth="1"/>
  </cols>
  <sheetData>
    <row r="1" spans="1:4" ht="28.5">
      <c r="A1" s="228" t="s">
        <v>91</v>
      </c>
      <c r="B1" s="228"/>
      <c r="C1" s="228"/>
      <c r="D1" s="228"/>
    </row>
    <row r="2" spans="1:4" ht="28.5" customHeight="1" thickBot="1">
      <c r="D2" t="s">
        <v>62</v>
      </c>
    </row>
    <row r="3" spans="1:4" ht="14.25">
      <c r="A3" s="229" t="s">
        <v>7</v>
      </c>
      <c r="B3" s="20" t="s">
        <v>63</v>
      </c>
      <c r="C3" s="20" t="s">
        <v>65</v>
      </c>
      <c r="D3" s="229" t="s">
        <v>67</v>
      </c>
    </row>
    <row r="4" spans="1:4" ht="15" thickBot="1">
      <c r="A4" s="230"/>
      <c r="B4" s="21" t="s">
        <v>64</v>
      </c>
      <c r="C4" s="21" t="s">
        <v>66</v>
      </c>
      <c r="D4" s="230"/>
    </row>
    <row r="5" spans="1:4" ht="29.25" customHeight="1" thickBot="1">
      <c r="A5" s="22" t="s">
        <v>68</v>
      </c>
      <c r="B5" s="23">
        <v>6886</v>
      </c>
      <c r="C5" s="23">
        <v>13000</v>
      </c>
      <c r="D5" s="231" t="s">
        <v>69</v>
      </c>
    </row>
    <row r="6" spans="1:4" ht="15" thickBot="1">
      <c r="A6" s="22" t="s">
        <v>70</v>
      </c>
      <c r="B6" s="23">
        <v>751</v>
      </c>
      <c r="C6" s="23">
        <v>1000</v>
      </c>
      <c r="D6" s="232"/>
    </row>
    <row r="7" spans="1:4" ht="15" thickBot="1">
      <c r="A7" s="22" t="s">
        <v>71</v>
      </c>
      <c r="B7" s="23">
        <v>3506</v>
      </c>
      <c r="C7" s="23">
        <v>0</v>
      </c>
      <c r="D7" s="231" t="s">
        <v>72</v>
      </c>
    </row>
    <row r="8" spans="1:4" ht="29.25" thickBot="1">
      <c r="A8" s="22" t="s">
        <v>73</v>
      </c>
      <c r="B8" s="23">
        <v>932</v>
      </c>
      <c r="C8" s="23">
        <v>1400</v>
      </c>
      <c r="D8" s="233"/>
    </row>
    <row r="9" spans="1:4" ht="29.25" thickBot="1">
      <c r="A9" s="22" t="s">
        <v>74</v>
      </c>
      <c r="B9" s="23">
        <v>405</v>
      </c>
      <c r="C9" s="23">
        <v>600</v>
      </c>
      <c r="D9" s="233"/>
    </row>
    <row r="10" spans="1:4" ht="15" thickBot="1">
      <c r="A10" s="22" t="s">
        <v>75</v>
      </c>
      <c r="B10" s="23">
        <v>939</v>
      </c>
      <c r="C10" s="23">
        <v>1400</v>
      </c>
      <c r="D10" s="233"/>
    </row>
    <row r="11" spans="1:4" ht="29.25" thickBot="1">
      <c r="A11" s="22" t="s">
        <v>76</v>
      </c>
      <c r="B11" s="23">
        <v>1923</v>
      </c>
      <c r="C11" s="23">
        <v>2600</v>
      </c>
      <c r="D11" s="233"/>
    </row>
    <row r="12" spans="1:4" ht="15" thickBot="1">
      <c r="A12" s="22" t="s">
        <v>77</v>
      </c>
      <c r="B12" s="23">
        <v>454</v>
      </c>
      <c r="C12" s="23">
        <v>700</v>
      </c>
      <c r="D12" s="233"/>
    </row>
    <row r="13" spans="1:4" ht="15" thickBot="1">
      <c r="A13" s="22" t="s">
        <v>78</v>
      </c>
      <c r="B13" s="23">
        <v>845</v>
      </c>
      <c r="C13" s="23">
        <v>1400</v>
      </c>
      <c r="D13" s="233"/>
    </row>
    <row r="14" spans="1:4" ht="15" thickBot="1">
      <c r="A14" s="22" t="s">
        <v>79</v>
      </c>
      <c r="B14" s="23">
        <v>1102</v>
      </c>
      <c r="C14" s="23">
        <v>2000</v>
      </c>
      <c r="D14" s="233"/>
    </row>
    <row r="15" spans="1:4" ht="15" thickBot="1">
      <c r="A15" s="22" t="s">
        <v>80</v>
      </c>
      <c r="B15" s="23">
        <v>267</v>
      </c>
      <c r="C15" s="23">
        <v>400</v>
      </c>
      <c r="D15" s="233"/>
    </row>
    <row r="16" spans="1:4" ht="15" thickBot="1">
      <c r="A16" s="22" t="s">
        <v>81</v>
      </c>
      <c r="B16" s="23">
        <v>1033</v>
      </c>
      <c r="C16" s="23">
        <v>1500</v>
      </c>
      <c r="D16" s="233"/>
    </row>
    <row r="17" spans="1:4" ht="15" thickBot="1">
      <c r="A17" s="22" t="s">
        <v>82</v>
      </c>
      <c r="B17" s="23">
        <v>4415</v>
      </c>
      <c r="C17" s="234">
        <v>16000</v>
      </c>
      <c r="D17" s="233"/>
    </row>
    <row r="18" spans="1:4" ht="15" thickBot="1">
      <c r="A18" s="22" t="s">
        <v>83</v>
      </c>
      <c r="B18" s="23">
        <v>6207</v>
      </c>
      <c r="C18" s="235"/>
      <c r="D18" s="232"/>
    </row>
    <row r="19" spans="1:4" ht="29.25" thickBot="1">
      <c r="A19" s="22" t="s">
        <v>84</v>
      </c>
      <c r="B19" s="23">
        <v>7850</v>
      </c>
      <c r="C19" s="23">
        <v>7400</v>
      </c>
      <c r="D19" s="231" t="s">
        <v>85</v>
      </c>
    </row>
    <row r="20" spans="1:4" ht="29.25" thickBot="1">
      <c r="A20" s="22" t="s">
        <v>86</v>
      </c>
      <c r="B20" s="23">
        <v>19880</v>
      </c>
      <c r="C20" s="23">
        <v>20000</v>
      </c>
      <c r="D20" s="233"/>
    </row>
    <row r="21" spans="1:4" ht="15" thickBot="1">
      <c r="A21" s="22" t="s">
        <v>87</v>
      </c>
      <c r="B21" s="23">
        <v>2083</v>
      </c>
      <c r="C21" s="23">
        <v>2000</v>
      </c>
      <c r="D21" s="233"/>
    </row>
    <row r="22" spans="1:4" ht="15" thickBot="1">
      <c r="A22" s="22" t="s">
        <v>88</v>
      </c>
      <c r="B22" s="23">
        <v>605</v>
      </c>
      <c r="C22" s="23">
        <v>600</v>
      </c>
      <c r="D22" s="232"/>
    </row>
    <row r="23" spans="1:4" ht="15" thickBot="1">
      <c r="A23" s="22" t="s">
        <v>89</v>
      </c>
      <c r="B23" s="23">
        <v>60083</v>
      </c>
      <c r="C23" s="23">
        <v>72000</v>
      </c>
      <c r="D23" s="23"/>
    </row>
    <row r="24" spans="1:4" ht="15" thickBot="1">
      <c r="A24" s="225" t="s">
        <v>90</v>
      </c>
      <c r="B24" s="226"/>
      <c r="C24" s="226"/>
      <c r="D24" s="227"/>
    </row>
  </sheetData>
  <mergeCells count="8">
    <mergeCell ref="A24:D24"/>
    <mergeCell ref="A1:D1"/>
    <mergeCell ref="A3:A4"/>
    <mergeCell ref="D3:D4"/>
    <mergeCell ref="D5:D6"/>
    <mergeCell ref="D7:D18"/>
    <mergeCell ref="C17:C18"/>
    <mergeCell ref="D19:D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14"/>
  <sheetViews>
    <sheetView workbookViewId="0">
      <selection activeCell="A2" sqref="A2:C2"/>
    </sheetView>
  </sheetViews>
  <sheetFormatPr defaultRowHeight="13.5"/>
  <cols>
    <col min="1" max="1" width="32.25" style="37" customWidth="1"/>
    <col min="2" max="2" width="23.75" style="37" customWidth="1"/>
    <col min="3" max="3" width="14.625" style="37" customWidth="1"/>
    <col min="4" max="16384" width="9" style="37"/>
  </cols>
  <sheetData>
    <row r="1" spans="1:3" ht="14.25">
      <c r="A1" s="36" t="s">
        <v>120</v>
      </c>
      <c r="C1" s="38" t="s">
        <v>13</v>
      </c>
    </row>
    <row r="2" spans="1:3" s="36" customFormat="1" ht="20.25">
      <c r="A2" s="211" t="s">
        <v>1597</v>
      </c>
      <c r="B2" s="211"/>
      <c r="C2" s="211"/>
    </row>
    <row r="3" spans="1:3">
      <c r="C3" s="38" t="s">
        <v>61</v>
      </c>
    </row>
    <row r="4" spans="1:3" ht="14.25">
      <c r="A4" s="27" t="s">
        <v>3</v>
      </c>
      <c r="B4" s="27" t="s">
        <v>94</v>
      </c>
      <c r="C4" s="27" t="s">
        <v>122</v>
      </c>
    </row>
    <row r="5" spans="1:3">
      <c r="A5" s="30" t="s">
        <v>123</v>
      </c>
      <c r="B5" s="39">
        <f>B6+B27++B39+B51+B62+B73+B85+B94+B104+B119+B128+B139+B151+B161+B174+B181+B188+B197+B203+B210+B218+B225+B231+B237+B243+B249+B255+B18</f>
        <v>9582</v>
      </c>
      <c r="C5" s="30"/>
    </row>
    <row r="6" spans="1:3">
      <c r="A6" s="40" t="s">
        <v>124</v>
      </c>
      <c r="B6" s="41"/>
      <c r="C6" s="30"/>
    </row>
    <row r="7" spans="1:3">
      <c r="A7" s="40" t="s">
        <v>125</v>
      </c>
      <c r="B7" s="41"/>
      <c r="C7" s="30"/>
    </row>
    <row r="8" spans="1:3">
      <c r="A8" s="40" t="s">
        <v>126</v>
      </c>
      <c r="B8" s="41"/>
      <c r="C8" s="30"/>
    </row>
    <row r="9" spans="1:3">
      <c r="A9" s="42" t="s">
        <v>127</v>
      </c>
      <c r="B9" s="41"/>
      <c r="C9" s="30"/>
    </row>
    <row r="10" spans="1:3">
      <c r="A10" s="42" t="s">
        <v>128</v>
      </c>
      <c r="B10" s="41"/>
      <c r="C10" s="30"/>
    </row>
    <row r="11" spans="1:3">
      <c r="A11" s="42" t="s">
        <v>129</v>
      </c>
      <c r="B11" s="41"/>
      <c r="C11" s="30"/>
    </row>
    <row r="12" spans="1:3">
      <c r="A12" s="30" t="s">
        <v>130</v>
      </c>
      <c r="B12" s="41"/>
      <c r="C12" s="30"/>
    </row>
    <row r="13" spans="1:3">
      <c r="A13" s="30" t="s">
        <v>131</v>
      </c>
      <c r="B13" s="41"/>
      <c r="C13" s="30"/>
    </row>
    <row r="14" spans="1:3">
      <c r="A14" s="30" t="s">
        <v>132</v>
      </c>
      <c r="B14" s="41"/>
      <c r="C14" s="30"/>
    </row>
    <row r="15" spans="1:3">
      <c r="A15" s="30" t="s">
        <v>133</v>
      </c>
      <c r="B15" s="41"/>
      <c r="C15" s="30"/>
    </row>
    <row r="16" spans="1:3">
      <c r="A16" s="30" t="s">
        <v>134</v>
      </c>
      <c r="B16" s="41"/>
      <c r="C16" s="30"/>
    </row>
    <row r="17" spans="1:3">
      <c r="A17" s="30" t="s">
        <v>135</v>
      </c>
      <c r="B17" s="41"/>
      <c r="C17" s="30"/>
    </row>
    <row r="18" spans="1:3">
      <c r="A18" s="40" t="s">
        <v>136</v>
      </c>
      <c r="B18" s="41"/>
      <c r="C18" s="30"/>
    </row>
    <row r="19" spans="1:3">
      <c r="A19" s="40" t="s">
        <v>125</v>
      </c>
      <c r="B19" s="41"/>
      <c r="C19" s="30"/>
    </row>
    <row r="20" spans="1:3">
      <c r="A20" s="40" t="s">
        <v>126</v>
      </c>
      <c r="B20" s="41"/>
      <c r="C20" s="30"/>
    </row>
    <row r="21" spans="1:3">
      <c r="A21" s="42" t="s">
        <v>127</v>
      </c>
      <c r="B21" s="41"/>
      <c r="C21" s="30"/>
    </row>
    <row r="22" spans="1:3">
      <c r="A22" s="42" t="s">
        <v>137</v>
      </c>
      <c r="B22" s="41"/>
      <c r="C22" s="30"/>
    </row>
    <row r="23" spans="1:3">
      <c r="A23" s="42" t="s">
        <v>138</v>
      </c>
      <c r="B23" s="41"/>
      <c r="C23" s="30"/>
    </row>
    <row r="24" spans="1:3">
      <c r="A24" s="42" t="s">
        <v>139</v>
      </c>
      <c r="B24" s="41"/>
      <c r="C24" s="30"/>
    </row>
    <row r="25" spans="1:3">
      <c r="A25" s="42" t="s">
        <v>134</v>
      </c>
      <c r="B25" s="41"/>
      <c r="C25" s="30"/>
    </row>
    <row r="26" spans="1:3">
      <c r="A26" s="42" t="s">
        <v>140</v>
      </c>
      <c r="B26" s="41"/>
      <c r="C26" s="30"/>
    </row>
    <row r="27" spans="1:3">
      <c r="A27" s="40" t="s">
        <v>141</v>
      </c>
      <c r="B27" s="41">
        <f>SUM(B28:B38)</f>
        <v>2642</v>
      </c>
      <c r="C27" s="30"/>
    </row>
    <row r="28" spans="1:3">
      <c r="A28" s="40" t="s">
        <v>125</v>
      </c>
      <c r="B28" s="41">
        <v>1698</v>
      </c>
      <c r="C28" s="30"/>
    </row>
    <row r="29" spans="1:3">
      <c r="A29" s="40" t="s">
        <v>126</v>
      </c>
      <c r="B29" s="41"/>
      <c r="C29" s="30"/>
    </row>
    <row r="30" spans="1:3">
      <c r="A30" s="42" t="s">
        <v>127</v>
      </c>
      <c r="B30" s="41">
        <v>404</v>
      </c>
      <c r="C30" s="30"/>
    </row>
    <row r="31" spans="1:3">
      <c r="A31" s="42" t="s">
        <v>142</v>
      </c>
      <c r="B31" s="41"/>
      <c r="C31" s="30"/>
    </row>
    <row r="32" spans="1:3">
      <c r="A32" s="42" t="s">
        <v>143</v>
      </c>
      <c r="B32" s="41">
        <v>20</v>
      </c>
      <c r="C32" s="30"/>
    </row>
    <row r="33" spans="1:3">
      <c r="A33" s="40" t="s">
        <v>144</v>
      </c>
      <c r="B33" s="41"/>
      <c r="C33" s="30"/>
    </row>
    <row r="34" spans="1:3">
      <c r="A34" s="40" t="s">
        <v>145</v>
      </c>
      <c r="B34" s="41"/>
      <c r="C34" s="30"/>
    </row>
    <row r="35" spans="1:3">
      <c r="A35" s="40" t="s">
        <v>146</v>
      </c>
      <c r="B35" s="41">
        <v>20</v>
      </c>
      <c r="C35" s="30"/>
    </row>
    <row r="36" spans="1:3">
      <c r="A36" s="42" t="s">
        <v>147</v>
      </c>
      <c r="B36" s="41"/>
      <c r="C36" s="30"/>
    </row>
    <row r="37" spans="1:3">
      <c r="A37" s="42" t="s">
        <v>134</v>
      </c>
      <c r="B37" s="41"/>
      <c r="C37" s="30"/>
    </row>
    <row r="38" spans="1:3">
      <c r="A38" s="42" t="s">
        <v>148</v>
      </c>
      <c r="B38" s="41">
        <v>500</v>
      </c>
      <c r="C38" s="30"/>
    </row>
    <row r="39" spans="1:3">
      <c r="A39" s="40" t="s">
        <v>149</v>
      </c>
      <c r="B39" s="41">
        <f>SUM(B40:B50)</f>
        <v>224</v>
      </c>
      <c r="C39" s="30"/>
    </row>
    <row r="40" spans="1:3">
      <c r="A40" s="40" t="s">
        <v>125</v>
      </c>
      <c r="B40" s="114">
        <v>165</v>
      </c>
      <c r="C40" s="30"/>
    </row>
    <row r="41" spans="1:3">
      <c r="A41" s="40" t="s">
        <v>126</v>
      </c>
      <c r="B41" s="114">
        <v>41</v>
      </c>
      <c r="C41" s="30"/>
    </row>
    <row r="42" spans="1:3">
      <c r="A42" s="42" t="s">
        <v>127</v>
      </c>
      <c r="B42" s="114"/>
      <c r="C42" s="30"/>
    </row>
    <row r="43" spans="1:3">
      <c r="A43" s="42" t="s">
        <v>150</v>
      </c>
      <c r="B43" s="114"/>
      <c r="C43" s="30"/>
    </row>
    <row r="44" spans="1:3">
      <c r="A44" s="42" t="s">
        <v>151</v>
      </c>
      <c r="B44" s="114"/>
      <c r="C44" s="30"/>
    </row>
    <row r="45" spans="1:3">
      <c r="A45" s="40" t="s">
        <v>152</v>
      </c>
      <c r="B45" s="114"/>
      <c r="C45" s="30"/>
    </row>
    <row r="46" spans="1:3">
      <c r="A46" s="40" t="s">
        <v>153</v>
      </c>
      <c r="B46" s="114"/>
      <c r="C46" s="30"/>
    </row>
    <row r="47" spans="1:3">
      <c r="A47" s="40" t="s">
        <v>154</v>
      </c>
      <c r="B47" s="114">
        <v>8</v>
      </c>
      <c r="C47" s="30"/>
    </row>
    <row r="48" spans="1:3">
      <c r="A48" s="40" t="s">
        <v>155</v>
      </c>
      <c r="B48" s="114"/>
      <c r="C48" s="30"/>
    </row>
    <row r="49" spans="1:3">
      <c r="A49" s="40" t="s">
        <v>134</v>
      </c>
      <c r="B49" s="114"/>
      <c r="C49" s="30"/>
    </row>
    <row r="50" spans="1:3">
      <c r="A50" s="42" t="s">
        <v>156</v>
      </c>
      <c r="B50" s="114">
        <v>10</v>
      </c>
      <c r="C50" s="30"/>
    </row>
    <row r="51" spans="1:3">
      <c r="A51" s="42" t="s">
        <v>157</v>
      </c>
      <c r="B51" s="41">
        <f>SUM(B52:B61)</f>
        <v>34</v>
      </c>
      <c r="C51" s="30"/>
    </row>
    <row r="52" spans="1:3">
      <c r="A52" s="42" t="s">
        <v>125</v>
      </c>
      <c r="B52" s="41">
        <v>14</v>
      </c>
      <c r="C52" s="30"/>
    </row>
    <row r="53" spans="1:3">
      <c r="A53" s="30" t="s">
        <v>126</v>
      </c>
      <c r="B53" s="41"/>
      <c r="C53" s="30"/>
    </row>
    <row r="54" spans="1:3">
      <c r="A54" s="40" t="s">
        <v>127</v>
      </c>
      <c r="B54" s="41"/>
      <c r="C54" s="30"/>
    </row>
    <row r="55" spans="1:3">
      <c r="A55" s="40" t="s">
        <v>158</v>
      </c>
      <c r="B55" s="41"/>
      <c r="C55" s="30"/>
    </row>
    <row r="56" spans="1:3">
      <c r="A56" s="40" t="s">
        <v>159</v>
      </c>
      <c r="B56" s="41"/>
      <c r="C56" s="30"/>
    </row>
    <row r="57" spans="1:3">
      <c r="A57" s="42" t="s">
        <v>160</v>
      </c>
      <c r="B57" s="41"/>
      <c r="C57" s="30"/>
    </row>
    <row r="58" spans="1:3">
      <c r="A58" s="42" t="s">
        <v>161</v>
      </c>
      <c r="B58" s="41">
        <v>20</v>
      </c>
      <c r="C58" s="30"/>
    </row>
    <row r="59" spans="1:3">
      <c r="A59" s="42" t="s">
        <v>162</v>
      </c>
      <c r="B59" s="41"/>
      <c r="C59" s="30"/>
    </row>
    <row r="60" spans="1:3">
      <c r="A60" s="40" t="s">
        <v>134</v>
      </c>
      <c r="B60" s="41"/>
      <c r="C60" s="30"/>
    </row>
    <row r="61" spans="1:3">
      <c r="A61" s="40" t="s">
        <v>163</v>
      </c>
      <c r="B61" s="41"/>
      <c r="C61" s="30"/>
    </row>
    <row r="62" spans="1:3">
      <c r="A62" s="40" t="s">
        <v>164</v>
      </c>
      <c r="B62" s="41">
        <f>SUM(B63:B72)</f>
        <v>334</v>
      </c>
      <c r="C62" s="30"/>
    </row>
    <row r="63" spans="1:3">
      <c r="A63" s="42" t="s">
        <v>125</v>
      </c>
      <c r="B63" s="114">
        <v>302</v>
      </c>
      <c r="C63" s="30"/>
    </row>
    <row r="64" spans="1:3">
      <c r="A64" s="30" t="s">
        <v>126</v>
      </c>
      <c r="B64" s="114">
        <v>32</v>
      </c>
      <c r="C64" s="30"/>
    </row>
    <row r="65" spans="1:3">
      <c r="A65" s="30" t="s">
        <v>127</v>
      </c>
      <c r="B65" s="41"/>
      <c r="C65" s="30"/>
    </row>
    <row r="66" spans="1:3">
      <c r="A66" s="30" t="s">
        <v>165</v>
      </c>
      <c r="B66" s="41"/>
      <c r="C66" s="30"/>
    </row>
    <row r="67" spans="1:3">
      <c r="A67" s="30" t="s">
        <v>166</v>
      </c>
      <c r="B67" s="41"/>
      <c r="C67" s="30"/>
    </row>
    <row r="68" spans="1:3">
      <c r="A68" s="30" t="s">
        <v>167</v>
      </c>
      <c r="B68" s="41"/>
      <c r="C68" s="30"/>
    </row>
    <row r="69" spans="1:3">
      <c r="A69" s="40" t="s">
        <v>168</v>
      </c>
      <c r="B69" s="41"/>
      <c r="C69" s="30"/>
    </row>
    <row r="70" spans="1:3">
      <c r="A70" s="42" t="s">
        <v>169</v>
      </c>
      <c r="B70" s="41"/>
      <c r="C70" s="30"/>
    </row>
    <row r="71" spans="1:3">
      <c r="A71" s="42" t="s">
        <v>134</v>
      </c>
      <c r="B71" s="41"/>
      <c r="C71" s="30"/>
    </row>
    <row r="72" spans="1:3">
      <c r="A72" s="42" t="s">
        <v>170</v>
      </c>
      <c r="B72" s="41"/>
      <c r="C72" s="30"/>
    </row>
    <row r="73" spans="1:3">
      <c r="A73" s="40" t="s">
        <v>171</v>
      </c>
      <c r="B73" s="41">
        <f>SUM(B74:B84)</f>
        <v>1000</v>
      </c>
      <c r="C73" s="30"/>
    </row>
    <row r="74" spans="1:3">
      <c r="A74" s="40" t="s">
        <v>125</v>
      </c>
      <c r="B74" s="41">
        <v>100</v>
      </c>
      <c r="C74" s="30"/>
    </row>
    <row r="75" spans="1:3">
      <c r="A75" s="40" t="s">
        <v>126</v>
      </c>
      <c r="B75" s="41">
        <v>900</v>
      </c>
      <c r="C75" s="30"/>
    </row>
    <row r="76" spans="1:3">
      <c r="A76" s="42" t="s">
        <v>127</v>
      </c>
      <c r="B76" s="41"/>
      <c r="C76" s="30"/>
    </row>
    <row r="77" spans="1:3">
      <c r="A77" s="42" t="s">
        <v>172</v>
      </c>
      <c r="B77" s="41"/>
      <c r="C77" s="30"/>
    </row>
    <row r="78" spans="1:3">
      <c r="A78" s="42" t="s">
        <v>173</v>
      </c>
      <c r="B78" s="41"/>
      <c r="C78" s="30"/>
    </row>
    <row r="79" spans="1:3">
      <c r="A79" s="30" t="s">
        <v>174</v>
      </c>
      <c r="B79" s="41"/>
      <c r="C79" s="30"/>
    </row>
    <row r="80" spans="1:3">
      <c r="A80" s="40" t="s">
        <v>175</v>
      </c>
      <c r="B80" s="41"/>
      <c r="C80" s="30"/>
    </row>
    <row r="81" spans="1:3">
      <c r="A81" s="40" t="s">
        <v>176</v>
      </c>
      <c r="B81" s="41"/>
      <c r="C81" s="30"/>
    </row>
    <row r="82" spans="1:3">
      <c r="A82" s="40" t="s">
        <v>168</v>
      </c>
      <c r="B82" s="41"/>
      <c r="C82" s="30"/>
    </row>
    <row r="83" spans="1:3">
      <c r="A83" s="42" t="s">
        <v>134</v>
      </c>
      <c r="B83" s="41"/>
      <c r="C83" s="30"/>
    </row>
    <row r="84" spans="1:3">
      <c r="A84" s="42" t="s">
        <v>177</v>
      </c>
      <c r="B84" s="41"/>
      <c r="C84" s="30"/>
    </row>
    <row r="85" spans="1:3">
      <c r="A85" s="42" t="s">
        <v>178</v>
      </c>
      <c r="B85" s="41">
        <f>SUM(B86:B93)</f>
        <v>50</v>
      </c>
      <c r="C85" s="30"/>
    </row>
    <row r="86" spans="1:3">
      <c r="A86" s="40" t="s">
        <v>125</v>
      </c>
      <c r="B86" s="41"/>
      <c r="C86" s="30"/>
    </row>
    <row r="87" spans="1:3">
      <c r="A87" s="40" t="s">
        <v>126</v>
      </c>
      <c r="B87" s="41"/>
      <c r="C87" s="30"/>
    </row>
    <row r="88" spans="1:3">
      <c r="A88" s="40" t="s">
        <v>127</v>
      </c>
      <c r="B88" s="41"/>
      <c r="C88" s="30"/>
    </row>
    <row r="89" spans="1:3">
      <c r="A89" s="42" t="s">
        <v>179</v>
      </c>
      <c r="B89" s="41">
        <v>50</v>
      </c>
      <c r="C89" s="30"/>
    </row>
    <row r="90" spans="1:3">
      <c r="A90" s="42" t="s">
        <v>180</v>
      </c>
      <c r="B90" s="41"/>
      <c r="C90" s="30"/>
    </row>
    <row r="91" spans="1:3">
      <c r="A91" s="42" t="s">
        <v>168</v>
      </c>
      <c r="B91" s="41"/>
      <c r="C91" s="30"/>
    </row>
    <row r="92" spans="1:3">
      <c r="A92" s="42" t="s">
        <v>134</v>
      </c>
      <c r="B92" s="41"/>
      <c r="C92" s="30"/>
    </row>
    <row r="93" spans="1:3">
      <c r="A93" s="30" t="s">
        <v>181</v>
      </c>
      <c r="B93" s="41"/>
      <c r="C93" s="30"/>
    </row>
    <row r="94" spans="1:3">
      <c r="A94" s="40" t="s">
        <v>182</v>
      </c>
      <c r="B94" s="41"/>
      <c r="C94" s="30"/>
    </row>
    <row r="95" spans="1:3">
      <c r="A95" s="40" t="s">
        <v>125</v>
      </c>
      <c r="B95" s="41"/>
      <c r="C95" s="30"/>
    </row>
    <row r="96" spans="1:3">
      <c r="A96" s="42" t="s">
        <v>126</v>
      </c>
      <c r="B96" s="41"/>
      <c r="C96" s="30"/>
    </row>
    <row r="97" spans="1:3">
      <c r="A97" s="42" t="s">
        <v>127</v>
      </c>
      <c r="B97" s="41"/>
      <c r="C97" s="30"/>
    </row>
    <row r="98" spans="1:3">
      <c r="A98" s="42" t="s">
        <v>183</v>
      </c>
      <c r="B98" s="41"/>
      <c r="C98" s="30"/>
    </row>
    <row r="99" spans="1:3">
      <c r="A99" s="40" t="s">
        <v>184</v>
      </c>
      <c r="B99" s="41"/>
      <c r="C99" s="30"/>
    </row>
    <row r="100" spans="1:3">
      <c r="A100" s="40" t="s">
        <v>185</v>
      </c>
      <c r="B100" s="41"/>
      <c r="C100" s="30"/>
    </row>
    <row r="101" spans="1:3">
      <c r="A101" s="40" t="s">
        <v>168</v>
      </c>
      <c r="B101" s="41"/>
      <c r="C101" s="30"/>
    </row>
    <row r="102" spans="1:3">
      <c r="A102" s="42" t="s">
        <v>134</v>
      </c>
      <c r="B102" s="41"/>
      <c r="C102" s="30"/>
    </row>
    <row r="103" spans="1:3">
      <c r="A103" s="42" t="s">
        <v>186</v>
      </c>
      <c r="B103" s="41"/>
      <c r="C103" s="30"/>
    </row>
    <row r="104" spans="1:3">
      <c r="A104" s="42" t="s">
        <v>187</v>
      </c>
      <c r="B104" s="41">
        <f>SUM(B105:B118)</f>
        <v>1926</v>
      </c>
      <c r="C104" s="30"/>
    </row>
    <row r="105" spans="1:3">
      <c r="A105" s="42" t="s">
        <v>125</v>
      </c>
      <c r="B105" s="114">
        <v>147</v>
      </c>
      <c r="C105" s="30"/>
    </row>
    <row r="106" spans="1:3">
      <c r="A106" s="40" t="s">
        <v>126</v>
      </c>
      <c r="B106" s="114">
        <v>29</v>
      </c>
      <c r="C106" s="30"/>
    </row>
    <row r="107" spans="1:3">
      <c r="A107" s="40" t="s">
        <v>127</v>
      </c>
      <c r="B107" s="114"/>
      <c r="C107" s="30"/>
    </row>
    <row r="108" spans="1:3">
      <c r="A108" s="40" t="s">
        <v>188</v>
      </c>
      <c r="B108" s="114"/>
      <c r="C108" s="30"/>
    </row>
    <row r="109" spans="1:3">
      <c r="A109" s="42" t="s">
        <v>189</v>
      </c>
      <c r="B109" s="114"/>
      <c r="C109" s="30"/>
    </row>
    <row r="110" spans="1:3">
      <c r="A110" s="42" t="s">
        <v>190</v>
      </c>
      <c r="B110" s="114"/>
      <c r="C110" s="30"/>
    </row>
    <row r="111" spans="1:3">
      <c r="A111" s="42" t="s">
        <v>191</v>
      </c>
      <c r="B111" s="114"/>
      <c r="C111" s="30"/>
    </row>
    <row r="112" spans="1:3">
      <c r="A112" s="40" t="s">
        <v>192</v>
      </c>
      <c r="B112" s="114">
        <v>1000</v>
      </c>
      <c r="C112" s="30"/>
    </row>
    <row r="113" spans="1:3">
      <c r="A113" s="40" t="s">
        <v>193</v>
      </c>
      <c r="B113" s="114">
        <v>750</v>
      </c>
      <c r="C113" s="30"/>
    </row>
    <row r="114" spans="1:3">
      <c r="A114" s="40" t="s">
        <v>194</v>
      </c>
      <c r="B114" s="41"/>
      <c r="C114" s="30"/>
    </row>
    <row r="115" spans="1:3">
      <c r="A115" s="42" t="s">
        <v>195</v>
      </c>
      <c r="B115" s="41"/>
      <c r="C115" s="30"/>
    </row>
    <row r="116" spans="1:3">
      <c r="A116" s="42" t="s">
        <v>196</v>
      </c>
      <c r="B116" s="41"/>
      <c r="C116" s="30"/>
    </row>
    <row r="117" spans="1:3">
      <c r="A117" s="42" t="s">
        <v>134</v>
      </c>
      <c r="B117" s="41"/>
      <c r="C117" s="30"/>
    </row>
    <row r="118" spans="1:3">
      <c r="A118" s="42" t="s">
        <v>197</v>
      </c>
      <c r="B118" s="41"/>
      <c r="C118" s="30"/>
    </row>
    <row r="119" spans="1:3">
      <c r="A119" s="30" t="s">
        <v>198</v>
      </c>
      <c r="B119" s="41">
        <f>SUM(B120:B127)</f>
        <v>124</v>
      </c>
      <c r="C119" s="30"/>
    </row>
    <row r="120" spans="1:3">
      <c r="A120" s="40" t="s">
        <v>125</v>
      </c>
      <c r="B120" s="114">
        <v>66</v>
      </c>
      <c r="C120" s="30"/>
    </row>
    <row r="121" spans="1:3">
      <c r="A121" s="40" t="s">
        <v>126</v>
      </c>
      <c r="B121" s="114">
        <v>11</v>
      </c>
      <c r="C121" s="30"/>
    </row>
    <row r="122" spans="1:3">
      <c r="A122" s="40" t="s">
        <v>127</v>
      </c>
      <c r="B122" s="41"/>
      <c r="C122" s="30"/>
    </row>
    <row r="123" spans="1:3">
      <c r="A123" s="42" t="s">
        <v>199</v>
      </c>
      <c r="B123" s="41">
        <v>25</v>
      </c>
      <c r="C123" s="30"/>
    </row>
    <row r="124" spans="1:3">
      <c r="A124" s="42" t="s">
        <v>200</v>
      </c>
      <c r="B124" s="41"/>
      <c r="C124" s="30"/>
    </row>
    <row r="125" spans="1:3">
      <c r="A125" s="42" t="s">
        <v>201</v>
      </c>
      <c r="B125" s="41"/>
      <c r="C125" s="30"/>
    </row>
    <row r="126" spans="1:3">
      <c r="A126" s="40" t="s">
        <v>134</v>
      </c>
      <c r="B126" s="41"/>
      <c r="C126" s="30"/>
    </row>
    <row r="127" spans="1:3">
      <c r="A127" s="40" t="s">
        <v>202</v>
      </c>
      <c r="B127" s="41">
        <v>22</v>
      </c>
      <c r="C127" s="30"/>
    </row>
    <row r="128" spans="1:3">
      <c r="A128" s="30" t="s">
        <v>203</v>
      </c>
      <c r="B128" s="41">
        <f>SUM(B129:B138)</f>
        <v>1496</v>
      </c>
      <c r="C128" s="30"/>
    </row>
    <row r="129" spans="1:3">
      <c r="A129" s="40" t="s">
        <v>125</v>
      </c>
      <c r="B129" s="114">
        <v>87</v>
      </c>
      <c r="C129" s="30"/>
    </row>
    <row r="130" spans="1:3">
      <c r="A130" s="40" t="s">
        <v>126</v>
      </c>
      <c r="B130" s="114">
        <v>335</v>
      </c>
      <c r="C130" s="30"/>
    </row>
    <row r="131" spans="1:3">
      <c r="A131" s="40" t="s">
        <v>127</v>
      </c>
      <c r="B131" s="114"/>
      <c r="C131" s="30"/>
    </row>
    <row r="132" spans="1:3">
      <c r="A132" s="42" t="s">
        <v>204</v>
      </c>
      <c r="B132" s="114"/>
      <c r="C132" s="30"/>
    </row>
    <row r="133" spans="1:3">
      <c r="A133" s="42" t="s">
        <v>205</v>
      </c>
      <c r="B133" s="114"/>
      <c r="C133" s="30"/>
    </row>
    <row r="134" spans="1:3">
      <c r="A134" s="42" t="s">
        <v>206</v>
      </c>
      <c r="B134" s="114"/>
      <c r="C134" s="30"/>
    </row>
    <row r="135" spans="1:3">
      <c r="A135" s="40" t="s">
        <v>207</v>
      </c>
      <c r="B135" s="114"/>
      <c r="C135" s="30"/>
    </row>
    <row r="136" spans="1:3">
      <c r="A136" s="40" t="s">
        <v>208</v>
      </c>
      <c r="B136" s="114">
        <v>980</v>
      </c>
      <c r="C136" s="30"/>
    </row>
    <row r="137" spans="1:3">
      <c r="A137" s="40" t="s">
        <v>134</v>
      </c>
      <c r="B137" s="41">
        <v>94</v>
      </c>
      <c r="C137" s="30"/>
    </row>
    <row r="138" spans="1:3">
      <c r="A138" s="42" t="s">
        <v>209</v>
      </c>
      <c r="B138" s="41"/>
      <c r="C138" s="30"/>
    </row>
    <row r="139" spans="1:3">
      <c r="A139" s="42" t="s">
        <v>210</v>
      </c>
      <c r="B139" s="41"/>
      <c r="C139" s="30"/>
    </row>
    <row r="140" spans="1:3">
      <c r="A140" s="42" t="s">
        <v>125</v>
      </c>
      <c r="B140" s="41"/>
      <c r="C140" s="30"/>
    </row>
    <row r="141" spans="1:3">
      <c r="A141" s="30" t="s">
        <v>126</v>
      </c>
      <c r="B141" s="41"/>
      <c r="C141" s="30"/>
    </row>
    <row r="142" spans="1:3">
      <c r="A142" s="40" t="s">
        <v>127</v>
      </c>
      <c r="B142" s="41"/>
      <c r="C142" s="30"/>
    </row>
    <row r="143" spans="1:3">
      <c r="A143" s="40" t="s">
        <v>211</v>
      </c>
      <c r="B143" s="41"/>
      <c r="C143" s="30"/>
    </row>
    <row r="144" spans="1:3">
      <c r="A144" s="40" t="s">
        <v>212</v>
      </c>
      <c r="B144" s="41"/>
      <c r="C144" s="30"/>
    </row>
    <row r="145" spans="1:3">
      <c r="A145" s="42" t="s">
        <v>213</v>
      </c>
      <c r="B145" s="41"/>
      <c r="C145" s="30"/>
    </row>
    <row r="146" spans="1:3">
      <c r="A146" s="42" t="s">
        <v>214</v>
      </c>
      <c r="B146" s="41"/>
      <c r="C146" s="30"/>
    </row>
    <row r="147" spans="1:3">
      <c r="A147" s="42" t="s">
        <v>215</v>
      </c>
      <c r="B147" s="41"/>
      <c r="C147" s="30"/>
    </row>
    <row r="148" spans="1:3">
      <c r="A148" s="40" t="s">
        <v>216</v>
      </c>
      <c r="B148" s="41"/>
      <c r="C148" s="30"/>
    </row>
    <row r="149" spans="1:3">
      <c r="A149" s="40" t="s">
        <v>134</v>
      </c>
      <c r="B149" s="41"/>
      <c r="C149" s="30"/>
    </row>
    <row r="150" spans="1:3">
      <c r="A150" s="40" t="s">
        <v>217</v>
      </c>
      <c r="B150" s="41"/>
      <c r="C150" s="30"/>
    </row>
    <row r="151" spans="1:3">
      <c r="A151" s="42" t="s">
        <v>218</v>
      </c>
      <c r="B151" s="41"/>
      <c r="C151" s="30"/>
    </row>
    <row r="152" spans="1:3">
      <c r="A152" s="42" t="s">
        <v>125</v>
      </c>
      <c r="B152" s="41"/>
      <c r="C152" s="30"/>
    </row>
    <row r="153" spans="1:3">
      <c r="A153" s="42" t="s">
        <v>126</v>
      </c>
      <c r="B153" s="41"/>
      <c r="C153" s="30"/>
    </row>
    <row r="154" spans="1:3">
      <c r="A154" s="30" t="s">
        <v>127</v>
      </c>
      <c r="B154" s="41"/>
      <c r="C154" s="30"/>
    </row>
    <row r="155" spans="1:3">
      <c r="A155" s="40" t="s">
        <v>219</v>
      </c>
      <c r="B155" s="41"/>
      <c r="C155" s="30"/>
    </row>
    <row r="156" spans="1:3">
      <c r="A156" s="40" t="s">
        <v>220</v>
      </c>
      <c r="B156" s="41"/>
      <c r="C156" s="30"/>
    </row>
    <row r="157" spans="1:3">
      <c r="A157" s="40" t="s">
        <v>221</v>
      </c>
      <c r="B157" s="41"/>
      <c r="C157" s="30"/>
    </row>
    <row r="158" spans="1:3">
      <c r="A158" s="42" t="s">
        <v>168</v>
      </c>
      <c r="B158" s="41"/>
      <c r="C158" s="30"/>
    </row>
    <row r="159" spans="1:3">
      <c r="A159" s="42" t="s">
        <v>134</v>
      </c>
      <c r="B159" s="41"/>
      <c r="C159" s="30"/>
    </row>
    <row r="160" spans="1:3">
      <c r="A160" s="42" t="s">
        <v>222</v>
      </c>
      <c r="B160" s="41"/>
      <c r="C160" s="30"/>
    </row>
    <row r="161" spans="1:3">
      <c r="A161" s="40" t="s">
        <v>223</v>
      </c>
      <c r="B161" s="41">
        <f>SUM(B162:B173)</f>
        <v>100</v>
      </c>
      <c r="C161" s="30"/>
    </row>
    <row r="162" spans="1:3">
      <c r="A162" s="40" t="s">
        <v>125</v>
      </c>
      <c r="B162" s="41"/>
      <c r="C162" s="30"/>
    </row>
    <row r="163" spans="1:3">
      <c r="A163" s="40" t="s">
        <v>126</v>
      </c>
      <c r="B163" s="41"/>
      <c r="C163" s="30"/>
    </row>
    <row r="164" spans="1:3">
      <c r="A164" s="42" t="s">
        <v>127</v>
      </c>
      <c r="B164" s="41"/>
      <c r="C164" s="30"/>
    </row>
    <row r="165" spans="1:3">
      <c r="A165" s="42" t="s">
        <v>224</v>
      </c>
      <c r="B165" s="41"/>
      <c r="C165" s="30"/>
    </row>
    <row r="166" spans="1:3">
      <c r="A166" s="42" t="s">
        <v>225</v>
      </c>
      <c r="B166" s="41"/>
      <c r="C166" s="30"/>
    </row>
    <row r="167" spans="1:3">
      <c r="A167" s="42" t="s">
        <v>226</v>
      </c>
      <c r="B167" s="41"/>
      <c r="C167" s="30"/>
    </row>
    <row r="168" spans="1:3">
      <c r="A168" s="40" t="s">
        <v>227</v>
      </c>
      <c r="B168" s="41">
        <v>100</v>
      </c>
      <c r="C168" s="30"/>
    </row>
    <row r="169" spans="1:3">
      <c r="A169" s="40" t="s">
        <v>228</v>
      </c>
      <c r="B169" s="41"/>
      <c r="C169" s="30"/>
    </row>
    <row r="170" spans="1:3">
      <c r="A170" s="40" t="s">
        <v>229</v>
      </c>
      <c r="B170" s="41"/>
      <c r="C170" s="30"/>
    </row>
    <row r="171" spans="1:3">
      <c r="A171" s="42" t="s">
        <v>168</v>
      </c>
      <c r="B171" s="41"/>
      <c r="C171" s="30"/>
    </row>
    <row r="172" spans="1:3">
      <c r="A172" s="42" t="s">
        <v>134</v>
      </c>
      <c r="B172" s="41"/>
      <c r="C172" s="30"/>
    </row>
    <row r="173" spans="1:3">
      <c r="A173" s="42" t="s">
        <v>230</v>
      </c>
      <c r="B173" s="41"/>
      <c r="C173" s="30"/>
    </row>
    <row r="174" spans="1:3">
      <c r="A174" s="40" t="s">
        <v>231</v>
      </c>
      <c r="B174" s="41"/>
      <c r="C174" s="30"/>
    </row>
    <row r="175" spans="1:3">
      <c r="A175" s="40" t="s">
        <v>125</v>
      </c>
      <c r="B175" s="43"/>
      <c r="C175" s="30"/>
    </row>
    <row r="176" spans="1:3" s="44" customFormat="1" ht="14.25">
      <c r="A176" s="40" t="s">
        <v>126</v>
      </c>
      <c r="B176" s="41"/>
      <c r="C176" s="30"/>
    </row>
    <row r="177" spans="1:3">
      <c r="A177" s="42" t="s">
        <v>127</v>
      </c>
      <c r="B177" s="41"/>
      <c r="C177" s="30"/>
    </row>
    <row r="178" spans="1:3">
      <c r="A178" s="42" t="s">
        <v>232</v>
      </c>
      <c r="B178" s="41"/>
      <c r="C178" s="30"/>
    </row>
    <row r="179" spans="1:3">
      <c r="A179" s="42" t="s">
        <v>134</v>
      </c>
      <c r="B179" s="41"/>
      <c r="C179" s="30"/>
    </row>
    <row r="180" spans="1:3">
      <c r="A180" s="30" t="s">
        <v>233</v>
      </c>
      <c r="B180" s="41"/>
      <c r="C180" s="30"/>
    </row>
    <row r="181" spans="1:3">
      <c r="A181" s="40" t="s">
        <v>234</v>
      </c>
      <c r="B181" s="41"/>
      <c r="C181" s="30"/>
    </row>
    <row r="182" spans="1:3">
      <c r="A182" s="40" t="s">
        <v>125</v>
      </c>
      <c r="B182" s="41"/>
      <c r="C182" s="30"/>
    </row>
    <row r="183" spans="1:3">
      <c r="A183" s="40" t="s">
        <v>126</v>
      </c>
      <c r="B183" s="41"/>
      <c r="C183" s="30"/>
    </row>
    <row r="184" spans="1:3">
      <c r="A184" s="42" t="s">
        <v>127</v>
      </c>
      <c r="B184" s="41"/>
      <c r="C184" s="30"/>
    </row>
    <row r="185" spans="1:3">
      <c r="A185" s="42" t="s">
        <v>235</v>
      </c>
      <c r="B185" s="41"/>
      <c r="C185" s="30"/>
    </row>
    <row r="186" spans="1:3">
      <c r="A186" s="42" t="s">
        <v>134</v>
      </c>
      <c r="B186" s="41"/>
      <c r="C186" s="30"/>
    </row>
    <row r="187" spans="1:3">
      <c r="A187" s="40" t="s">
        <v>236</v>
      </c>
      <c r="B187" s="41"/>
      <c r="C187" s="30"/>
    </row>
    <row r="188" spans="1:3">
      <c r="A188" s="40" t="s">
        <v>237</v>
      </c>
      <c r="B188" s="41"/>
      <c r="C188" s="30"/>
    </row>
    <row r="189" spans="1:3">
      <c r="A189" s="40" t="s">
        <v>125</v>
      </c>
      <c r="B189" s="41"/>
      <c r="C189" s="30"/>
    </row>
    <row r="190" spans="1:3">
      <c r="A190" s="42" t="s">
        <v>126</v>
      </c>
      <c r="B190" s="41"/>
      <c r="C190" s="30"/>
    </row>
    <row r="191" spans="1:3">
      <c r="A191" s="42" t="s">
        <v>127</v>
      </c>
      <c r="B191" s="41"/>
      <c r="C191" s="30"/>
    </row>
    <row r="192" spans="1:3">
      <c r="A192" s="42" t="s">
        <v>238</v>
      </c>
      <c r="B192" s="41"/>
      <c r="C192" s="30"/>
    </row>
    <row r="193" spans="1:3">
      <c r="A193" s="30" t="s">
        <v>239</v>
      </c>
      <c r="B193" s="41"/>
      <c r="C193" s="30"/>
    </row>
    <row r="194" spans="1:3">
      <c r="A194" s="40" t="s">
        <v>240</v>
      </c>
      <c r="B194" s="41"/>
      <c r="C194" s="30"/>
    </row>
    <row r="195" spans="1:3">
      <c r="A195" s="40" t="s">
        <v>134</v>
      </c>
      <c r="B195" s="41"/>
      <c r="C195" s="30"/>
    </row>
    <row r="196" spans="1:3">
      <c r="A196" s="40" t="s">
        <v>241</v>
      </c>
      <c r="B196" s="41"/>
      <c r="C196" s="30"/>
    </row>
    <row r="197" spans="1:3">
      <c r="A197" s="42" t="s">
        <v>242</v>
      </c>
      <c r="B197" s="41">
        <f>SUM(B198:B202)</f>
        <v>15</v>
      </c>
      <c r="C197" s="30"/>
    </row>
    <row r="198" spans="1:3">
      <c r="A198" s="42" t="s">
        <v>125</v>
      </c>
      <c r="B198" s="41"/>
      <c r="C198" s="30"/>
    </row>
    <row r="199" spans="1:3">
      <c r="A199" s="42" t="s">
        <v>126</v>
      </c>
      <c r="B199" s="41"/>
      <c r="C199" s="30"/>
    </row>
    <row r="200" spans="1:3">
      <c r="A200" s="40" t="s">
        <v>127</v>
      </c>
      <c r="B200" s="41"/>
      <c r="C200" s="30"/>
    </row>
    <row r="201" spans="1:3">
      <c r="A201" s="40" t="s">
        <v>243</v>
      </c>
      <c r="B201" s="41">
        <v>15</v>
      </c>
      <c r="C201" s="30"/>
    </row>
    <row r="202" spans="1:3">
      <c r="A202" s="40" t="s">
        <v>244</v>
      </c>
      <c r="B202" s="41"/>
      <c r="C202" s="30"/>
    </row>
    <row r="203" spans="1:3">
      <c r="A203" s="42" t="s">
        <v>245</v>
      </c>
      <c r="B203" s="41">
        <f>SUM(B204:B209)</f>
        <v>0</v>
      </c>
      <c r="C203" s="30"/>
    </row>
    <row r="204" spans="1:3">
      <c r="A204" s="42" t="s">
        <v>125</v>
      </c>
      <c r="B204" s="41"/>
      <c r="C204" s="30"/>
    </row>
    <row r="205" spans="1:3">
      <c r="A205" s="42" t="s">
        <v>126</v>
      </c>
      <c r="B205" s="41"/>
      <c r="C205" s="30"/>
    </row>
    <row r="206" spans="1:3">
      <c r="A206" s="30" t="s">
        <v>127</v>
      </c>
      <c r="B206" s="41"/>
      <c r="C206" s="30"/>
    </row>
    <row r="207" spans="1:3">
      <c r="A207" s="40" t="s">
        <v>139</v>
      </c>
      <c r="B207" s="41"/>
      <c r="C207" s="30"/>
    </row>
    <row r="208" spans="1:3">
      <c r="A208" s="40" t="s">
        <v>134</v>
      </c>
      <c r="B208" s="41"/>
      <c r="C208" s="30"/>
    </row>
    <row r="209" spans="1:3">
      <c r="A209" s="40" t="s">
        <v>246</v>
      </c>
      <c r="B209" s="41"/>
      <c r="C209" s="30"/>
    </row>
    <row r="210" spans="1:3">
      <c r="A210" s="42" t="s">
        <v>247</v>
      </c>
      <c r="B210" s="41">
        <f>SUM(B211:B217)</f>
        <v>95</v>
      </c>
      <c r="C210" s="30"/>
    </row>
    <row r="211" spans="1:3">
      <c r="A211" s="42" t="s">
        <v>125</v>
      </c>
      <c r="B211" s="41">
        <v>85</v>
      </c>
      <c r="C211" s="45"/>
    </row>
    <row r="212" spans="1:3">
      <c r="A212" s="42" t="s">
        <v>126</v>
      </c>
      <c r="B212" s="43"/>
      <c r="C212" s="45"/>
    </row>
    <row r="213" spans="1:3">
      <c r="A213" s="40" t="s">
        <v>127</v>
      </c>
      <c r="B213" s="43"/>
      <c r="C213" s="45"/>
    </row>
    <row r="214" spans="1:3">
      <c r="A214" s="40" t="s">
        <v>248</v>
      </c>
      <c r="B214" s="41"/>
      <c r="C214" s="30"/>
    </row>
    <row r="215" spans="1:3">
      <c r="A215" s="40" t="s">
        <v>249</v>
      </c>
      <c r="B215" s="41"/>
      <c r="C215" s="30"/>
    </row>
    <row r="216" spans="1:3">
      <c r="A216" s="42" t="s">
        <v>134</v>
      </c>
      <c r="B216" s="46"/>
      <c r="C216" s="30"/>
    </row>
    <row r="217" spans="1:3">
      <c r="A217" s="42" t="s">
        <v>250</v>
      </c>
      <c r="B217" s="46">
        <v>10</v>
      </c>
      <c r="C217" s="30"/>
    </row>
    <row r="218" spans="1:3">
      <c r="A218" s="42" t="s">
        <v>251</v>
      </c>
      <c r="B218" s="46">
        <f>SUM(B219:B224)</f>
        <v>92</v>
      </c>
      <c r="C218" s="30"/>
    </row>
    <row r="219" spans="1:3">
      <c r="A219" s="42" t="s">
        <v>125</v>
      </c>
      <c r="B219" s="46">
        <v>92</v>
      </c>
      <c r="C219" s="30"/>
    </row>
    <row r="220" spans="1:3">
      <c r="A220" s="40" t="s">
        <v>126</v>
      </c>
      <c r="B220" s="47"/>
      <c r="C220" s="30"/>
    </row>
    <row r="221" spans="1:3">
      <c r="A221" s="40" t="s">
        <v>127</v>
      </c>
      <c r="B221" s="47"/>
      <c r="C221" s="30"/>
    </row>
    <row r="222" spans="1:3">
      <c r="A222" s="40" t="s">
        <v>252</v>
      </c>
      <c r="B222" s="47"/>
      <c r="C222" s="30"/>
    </row>
    <row r="223" spans="1:3">
      <c r="A223" s="42" t="s">
        <v>134</v>
      </c>
      <c r="B223" s="47"/>
      <c r="C223" s="30"/>
    </row>
    <row r="224" spans="1:3">
      <c r="A224" s="42" t="s">
        <v>253</v>
      </c>
      <c r="B224" s="47"/>
      <c r="C224" s="30"/>
    </row>
    <row r="225" spans="1:3">
      <c r="A225" s="42" t="s">
        <v>254</v>
      </c>
      <c r="B225" s="47">
        <f>SUM(B226:B230)</f>
        <v>750</v>
      </c>
      <c r="C225" s="30"/>
    </row>
    <row r="226" spans="1:3">
      <c r="A226" s="40" t="s">
        <v>125</v>
      </c>
      <c r="B226" s="47"/>
      <c r="C226" s="30"/>
    </row>
    <row r="227" spans="1:3">
      <c r="A227" s="40" t="s">
        <v>126</v>
      </c>
      <c r="B227" s="47"/>
      <c r="C227" s="30"/>
    </row>
    <row r="228" spans="1:3">
      <c r="A228" s="40" t="s">
        <v>127</v>
      </c>
      <c r="B228" s="46"/>
      <c r="C228" s="30"/>
    </row>
    <row r="229" spans="1:3">
      <c r="A229" s="42" t="s">
        <v>134</v>
      </c>
      <c r="B229" s="46"/>
      <c r="C229" s="30"/>
    </row>
    <row r="230" spans="1:3">
      <c r="A230" s="42" t="s">
        <v>255</v>
      </c>
      <c r="B230" s="46">
        <v>750</v>
      </c>
      <c r="C230" s="30"/>
    </row>
    <row r="231" spans="1:3">
      <c r="A231" s="42" t="s">
        <v>256</v>
      </c>
      <c r="B231" s="46">
        <f>SUM(B232:B236)</f>
        <v>455</v>
      </c>
      <c r="C231" s="30"/>
    </row>
    <row r="232" spans="1:3">
      <c r="A232" s="30" t="s">
        <v>125</v>
      </c>
      <c r="B232" s="41">
        <v>55</v>
      </c>
      <c r="C232" s="30"/>
    </row>
    <row r="233" spans="1:3">
      <c r="A233" s="40" t="s">
        <v>126</v>
      </c>
      <c r="B233" s="41"/>
      <c r="C233" s="30"/>
    </row>
    <row r="234" spans="1:3">
      <c r="A234" s="40" t="s">
        <v>127</v>
      </c>
      <c r="B234" s="41"/>
      <c r="C234" s="30"/>
    </row>
    <row r="235" spans="1:3">
      <c r="A235" s="40" t="s">
        <v>134</v>
      </c>
      <c r="B235" s="41"/>
      <c r="C235" s="30"/>
    </row>
    <row r="236" spans="1:3">
      <c r="A236" s="42" t="s">
        <v>257</v>
      </c>
      <c r="B236" s="41">
        <v>400</v>
      </c>
      <c r="C236" s="30"/>
    </row>
    <row r="237" spans="1:3">
      <c r="A237" s="42" t="s">
        <v>258</v>
      </c>
      <c r="B237" s="41">
        <f>SUM(B238:B242)</f>
        <v>26</v>
      </c>
      <c r="C237" s="30"/>
    </row>
    <row r="238" spans="1:3">
      <c r="A238" s="42" t="s">
        <v>125</v>
      </c>
      <c r="B238" s="41"/>
      <c r="C238" s="30"/>
    </row>
    <row r="239" spans="1:3">
      <c r="A239" s="40" t="s">
        <v>126</v>
      </c>
      <c r="B239" s="41"/>
      <c r="C239" s="30"/>
    </row>
    <row r="240" spans="1:3">
      <c r="A240" s="40" t="s">
        <v>127</v>
      </c>
      <c r="B240" s="41"/>
      <c r="C240" s="30"/>
    </row>
    <row r="241" spans="1:3">
      <c r="A241" s="40" t="s">
        <v>134</v>
      </c>
      <c r="B241" s="41"/>
      <c r="C241" s="30"/>
    </row>
    <row r="242" spans="1:3">
      <c r="A242" s="42" t="s">
        <v>259</v>
      </c>
      <c r="B242" s="41">
        <v>26</v>
      </c>
      <c r="C242" s="30"/>
    </row>
    <row r="243" spans="1:3">
      <c r="A243" s="42" t="s">
        <v>260</v>
      </c>
      <c r="B243" s="41">
        <f>SUM(B244:B248)</f>
        <v>0</v>
      </c>
      <c r="C243" s="30"/>
    </row>
    <row r="244" spans="1:3">
      <c r="A244" s="42" t="s">
        <v>125</v>
      </c>
      <c r="B244" s="41"/>
      <c r="C244" s="30"/>
    </row>
    <row r="245" spans="1:3">
      <c r="A245" s="30" t="s">
        <v>126</v>
      </c>
      <c r="B245" s="41"/>
      <c r="C245" s="30"/>
    </row>
    <row r="246" spans="1:3">
      <c r="A246" s="40" t="s">
        <v>127</v>
      </c>
      <c r="B246" s="41"/>
      <c r="C246" s="30"/>
    </row>
    <row r="247" spans="1:3">
      <c r="A247" s="40" t="s">
        <v>134</v>
      </c>
      <c r="B247" s="41"/>
      <c r="C247" s="30"/>
    </row>
    <row r="248" spans="1:3">
      <c r="A248" s="40" t="s">
        <v>261</v>
      </c>
      <c r="B248" s="41"/>
      <c r="C248" s="30"/>
    </row>
    <row r="249" spans="1:3">
      <c r="A249" s="42" t="s">
        <v>262</v>
      </c>
      <c r="B249" s="41">
        <f>SUM(B250:B254)</f>
        <v>0</v>
      </c>
      <c r="C249" s="30"/>
    </row>
    <row r="250" spans="1:3">
      <c r="A250" s="42" t="s">
        <v>125</v>
      </c>
      <c r="B250" s="41"/>
      <c r="C250" s="30"/>
    </row>
    <row r="251" spans="1:3">
      <c r="A251" s="42" t="s">
        <v>126</v>
      </c>
      <c r="B251" s="41"/>
      <c r="C251" s="30"/>
    </row>
    <row r="252" spans="1:3">
      <c r="A252" s="40" t="s">
        <v>127</v>
      </c>
      <c r="B252" s="41"/>
      <c r="C252" s="30"/>
    </row>
    <row r="253" spans="1:3">
      <c r="A253" s="40" t="s">
        <v>134</v>
      </c>
      <c r="B253" s="41"/>
      <c r="C253" s="30"/>
    </row>
    <row r="254" spans="1:3">
      <c r="A254" s="40" t="s">
        <v>263</v>
      </c>
      <c r="B254" s="41"/>
      <c r="C254" s="30"/>
    </row>
    <row r="255" spans="1:3">
      <c r="A255" s="42" t="s">
        <v>264</v>
      </c>
      <c r="B255" s="41">
        <f>SUM(B256:B257)</f>
        <v>219</v>
      </c>
      <c r="C255" s="30"/>
    </row>
    <row r="256" spans="1:3">
      <c r="A256" s="42" t="s">
        <v>265</v>
      </c>
      <c r="B256" s="41"/>
      <c r="C256" s="30"/>
    </row>
    <row r="257" spans="1:3">
      <c r="A257" s="42" t="s">
        <v>266</v>
      </c>
      <c r="B257" s="41">
        <v>219</v>
      </c>
      <c r="C257" s="30"/>
    </row>
    <row r="258" spans="1:3">
      <c r="A258" s="30" t="s">
        <v>12</v>
      </c>
      <c r="B258" s="41"/>
      <c r="C258" s="30"/>
    </row>
    <row r="259" spans="1:3">
      <c r="A259" s="40" t="s">
        <v>267</v>
      </c>
      <c r="B259" s="41"/>
      <c r="C259" s="30"/>
    </row>
    <row r="260" spans="1:3">
      <c r="A260" s="40" t="s">
        <v>268</v>
      </c>
      <c r="B260" s="41"/>
      <c r="C260" s="30"/>
    </row>
    <row r="261" spans="1:3">
      <c r="A261" s="30" t="s">
        <v>15</v>
      </c>
      <c r="B261" s="41"/>
      <c r="C261" s="30"/>
    </row>
    <row r="262" spans="1:3">
      <c r="A262" s="42" t="s">
        <v>269</v>
      </c>
      <c r="B262" s="41"/>
      <c r="C262" s="30"/>
    </row>
    <row r="263" spans="1:3">
      <c r="A263" s="42" t="s">
        <v>270</v>
      </c>
      <c r="B263" s="41"/>
      <c r="C263" s="30"/>
    </row>
    <row r="264" spans="1:3">
      <c r="A264" s="40" t="s">
        <v>271</v>
      </c>
      <c r="B264" s="41"/>
      <c r="C264" s="30"/>
    </row>
    <row r="265" spans="1:3">
      <c r="A265" s="40" t="s">
        <v>272</v>
      </c>
      <c r="B265" s="41"/>
      <c r="C265" s="30"/>
    </row>
    <row r="266" spans="1:3">
      <c r="A266" s="40" t="s">
        <v>273</v>
      </c>
      <c r="B266" s="41"/>
      <c r="C266" s="30"/>
    </row>
    <row r="267" spans="1:3">
      <c r="A267" s="42" t="s">
        <v>274</v>
      </c>
      <c r="B267" s="41"/>
      <c r="C267" s="30"/>
    </row>
    <row r="268" spans="1:3">
      <c r="A268" s="42" t="s">
        <v>275</v>
      </c>
      <c r="B268" s="41"/>
      <c r="C268" s="30"/>
    </row>
    <row r="269" spans="1:3">
      <c r="A269" s="42" t="s">
        <v>276</v>
      </c>
      <c r="B269" s="41"/>
      <c r="C269" s="30"/>
    </row>
    <row r="270" spans="1:3">
      <c r="A270" s="42" t="s">
        <v>277</v>
      </c>
      <c r="B270" s="41"/>
      <c r="C270" s="30"/>
    </row>
    <row r="271" spans="1:3">
      <c r="A271" s="42" t="s">
        <v>278</v>
      </c>
      <c r="B271" s="41"/>
      <c r="C271" s="30"/>
    </row>
    <row r="272" spans="1:3">
      <c r="A272" s="30" t="s">
        <v>16</v>
      </c>
      <c r="B272" s="41">
        <f>B273+B283+B312+B324+B333+B390</f>
        <v>7416</v>
      </c>
      <c r="C272" s="30"/>
    </row>
    <row r="273" spans="1:3">
      <c r="A273" s="40" t="s">
        <v>279</v>
      </c>
      <c r="B273" s="41">
        <f>SUM(B274:B282)</f>
        <v>816</v>
      </c>
      <c r="C273" s="30"/>
    </row>
    <row r="274" spans="1:3">
      <c r="A274" s="40" t="s">
        <v>280</v>
      </c>
      <c r="B274" s="41">
        <v>30</v>
      </c>
      <c r="C274" s="30"/>
    </row>
    <row r="275" spans="1:3">
      <c r="A275" s="40" t="s">
        <v>281</v>
      </c>
      <c r="B275" s="41"/>
      <c r="C275" s="30"/>
    </row>
    <row r="276" spans="1:3">
      <c r="A276" s="42" t="s">
        <v>282</v>
      </c>
      <c r="B276" s="41">
        <v>776</v>
      </c>
      <c r="C276" s="30"/>
    </row>
    <row r="277" spans="1:3">
      <c r="A277" s="42" t="s">
        <v>283</v>
      </c>
      <c r="B277" s="41"/>
      <c r="C277" s="30"/>
    </row>
    <row r="278" spans="1:3">
      <c r="A278" s="42" t="s">
        <v>284</v>
      </c>
      <c r="B278" s="41"/>
      <c r="C278" s="30"/>
    </row>
    <row r="279" spans="1:3">
      <c r="A279" s="40" t="s">
        <v>285</v>
      </c>
      <c r="B279" s="41"/>
      <c r="C279" s="30"/>
    </row>
    <row r="280" spans="1:3">
      <c r="A280" s="40" t="s">
        <v>286</v>
      </c>
      <c r="B280" s="41"/>
      <c r="C280" s="30"/>
    </row>
    <row r="281" spans="1:3">
      <c r="A281" s="40" t="s">
        <v>287</v>
      </c>
      <c r="B281" s="41"/>
      <c r="C281" s="30"/>
    </row>
    <row r="282" spans="1:3">
      <c r="A282" s="42" t="s">
        <v>288</v>
      </c>
      <c r="B282" s="41">
        <v>10</v>
      </c>
      <c r="C282" s="30"/>
    </row>
    <row r="283" spans="1:3">
      <c r="A283" s="42" t="s">
        <v>289</v>
      </c>
      <c r="B283" s="41">
        <f>SUM(B284:B304)</f>
        <v>6600</v>
      </c>
      <c r="C283" s="30"/>
    </row>
    <row r="284" spans="1:3">
      <c r="A284" s="42" t="s">
        <v>125</v>
      </c>
      <c r="B284" s="41">
        <v>4160</v>
      </c>
      <c r="C284" s="30"/>
    </row>
    <row r="285" spans="1:3">
      <c r="A285" s="30" t="s">
        <v>126</v>
      </c>
      <c r="B285" s="41">
        <v>462</v>
      </c>
      <c r="C285" s="30"/>
    </row>
    <row r="286" spans="1:3">
      <c r="A286" s="40" t="s">
        <v>127</v>
      </c>
      <c r="B286" s="41"/>
      <c r="C286" s="30"/>
    </row>
    <row r="287" spans="1:3">
      <c r="A287" s="40" t="s">
        <v>290</v>
      </c>
      <c r="B287" s="41">
        <v>70</v>
      </c>
      <c r="C287" s="30"/>
    </row>
    <row r="288" spans="1:3">
      <c r="A288" s="40" t="s">
        <v>291</v>
      </c>
      <c r="B288" s="41">
        <v>15</v>
      </c>
      <c r="C288" s="30"/>
    </row>
    <row r="289" spans="1:3">
      <c r="A289" s="42" t="s">
        <v>292</v>
      </c>
      <c r="B289" s="41">
        <v>25</v>
      </c>
      <c r="C289" s="30"/>
    </row>
    <row r="290" spans="1:3">
      <c r="A290" s="42" t="s">
        <v>293</v>
      </c>
      <c r="B290" s="41"/>
      <c r="C290" s="30"/>
    </row>
    <row r="291" spans="1:3">
      <c r="A291" s="42" t="s">
        <v>294</v>
      </c>
      <c r="B291" s="41"/>
      <c r="C291" s="30"/>
    </row>
    <row r="292" spans="1:3">
      <c r="A292" s="40" t="s">
        <v>295</v>
      </c>
      <c r="B292" s="41"/>
      <c r="C292" s="30"/>
    </row>
    <row r="293" spans="1:3">
      <c r="A293" s="40" t="s">
        <v>296</v>
      </c>
      <c r="B293" s="41"/>
      <c r="C293" s="30"/>
    </row>
    <row r="294" spans="1:3">
      <c r="A294" s="40" t="s">
        <v>297</v>
      </c>
      <c r="B294" s="41">
        <v>80</v>
      </c>
      <c r="C294" s="30"/>
    </row>
    <row r="295" spans="1:3">
      <c r="A295" s="42" t="s">
        <v>298</v>
      </c>
      <c r="B295" s="41">
        <v>1394</v>
      </c>
      <c r="C295" s="30"/>
    </row>
    <row r="296" spans="1:3">
      <c r="A296" s="42" t="s">
        <v>299</v>
      </c>
      <c r="B296" s="41"/>
      <c r="C296" s="30"/>
    </row>
    <row r="297" spans="1:3">
      <c r="A297" s="42" t="s">
        <v>300</v>
      </c>
      <c r="B297" s="41">
        <v>32</v>
      </c>
      <c r="C297" s="30"/>
    </row>
    <row r="298" spans="1:3">
      <c r="A298" s="30" t="s">
        <v>301</v>
      </c>
      <c r="B298" s="41"/>
      <c r="C298" s="30"/>
    </row>
    <row r="299" spans="1:3">
      <c r="A299" s="40" t="s">
        <v>302</v>
      </c>
      <c r="B299" s="41">
        <v>44</v>
      </c>
      <c r="C299" s="30"/>
    </row>
    <row r="300" spans="1:3">
      <c r="A300" s="40" t="s">
        <v>303</v>
      </c>
      <c r="B300" s="41">
        <v>100</v>
      </c>
      <c r="C300" s="30"/>
    </row>
    <row r="301" spans="1:3">
      <c r="A301" s="40" t="s">
        <v>304</v>
      </c>
      <c r="B301" s="41"/>
      <c r="C301" s="30"/>
    </row>
    <row r="302" spans="1:3">
      <c r="A302" s="42" t="s">
        <v>168</v>
      </c>
      <c r="B302" s="41"/>
      <c r="C302" s="30"/>
    </row>
    <row r="303" spans="1:3">
      <c r="A303" s="42" t="s">
        <v>134</v>
      </c>
      <c r="B303" s="41"/>
      <c r="C303" s="30"/>
    </row>
    <row r="304" spans="1:3">
      <c r="A304" s="42" t="s">
        <v>305</v>
      </c>
      <c r="B304" s="41">
        <v>218</v>
      </c>
      <c r="C304" s="30"/>
    </row>
    <row r="305" spans="1:3">
      <c r="A305" s="40" t="s">
        <v>306</v>
      </c>
      <c r="B305" s="41"/>
      <c r="C305" s="30"/>
    </row>
    <row r="306" spans="1:3">
      <c r="A306" s="40" t="s">
        <v>125</v>
      </c>
      <c r="B306" s="41"/>
      <c r="C306" s="30"/>
    </row>
    <row r="307" spans="1:3">
      <c r="A307" s="40" t="s">
        <v>126</v>
      </c>
      <c r="B307" s="41"/>
      <c r="C307" s="30"/>
    </row>
    <row r="308" spans="1:3">
      <c r="A308" s="42" t="s">
        <v>127</v>
      </c>
      <c r="B308" s="41"/>
      <c r="C308" s="30"/>
    </row>
    <row r="309" spans="1:3">
      <c r="A309" s="42" t="s">
        <v>307</v>
      </c>
      <c r="B309" s="41"/>
      <c r="C309" s="30"/>
    </row>
    <row r="310" spans="1:3">
      <c r="A310" s="42" t="s">
        <v>134</v>
      </c>
      <c r="B310" s="41"/>
      <c r="C310" s="30"/>
    </row>
    <row r="311" spans="1:3">
      <c r="A311" s="30" t="s">
        <v>308</v>
      </c>
      <c r="B311" s="41"/>
      <c r="C311" s="30"/>
    </row>
    <row r="312" spans="1:3">
      <c r="A312" s="40" t="s">
        <v>309</v>
      </c>
      <c r="B312" s="41">
        <f>SUM(B313:B323)</f>
        <v>0</v>
      </c>
      <c r="C312" s="30"/>
    </row>
    <row r="313" spans="1:3">
      <c r="A313" s="40" t="s">
        <v>125</v>
      </c>
      <c r="B313" s="41"/>
      <c r="C313" s="30"/>
    </row>
    <row r="314" spans="1:3">
      <c r="A314" s="40" t="s">
        <v>126</v>
      </c>
      <c r="B314" s="41"/>
      <c r="C314" s="30"/>
    </row>
    <row r="315" spans="1:3">
      <c r="A315" s="42" t="s">
        <v>127</v>
      </c>
      <c r="B315" s="41"/>
      <c r="C315" s="30"/>
    </row>
    <row r="316" spans="1:3">
      <c r="A316" s="42" t="s">
        <v>310</v>
      </c>
      <c r="B316" s="41"/>
      <c r="C316" s="30"/>
    </row>
    <row r="317" spans="1:3">
      <c r="A317" s="42" t="s">
        <v>311</v>
      </c>
      <c r="B317" s="41"/>
      <c r="C317" s="30"/>
    </row>
    <row r="318" spans="1:3">
      <c r="A318" s="40" t="s">
        <v>312</v>
      </c>
      <c r="B318" s="41"/>
      <c r="C318" s="30"/>
    </row>
    <row r="319" spans="1:3">
      <c r="A319" s="40" t="s">
        <v>313</v>
      </c>
      <c r="B319" s="41"/>
      <c r="C319" s="30"/>
    </row>
    <row r="320" spans="1:3">
      <c r="A320" s="40" t="s">
        <v>314</v>
      </c>
      <c r="B320" s="41"/>
      <c r="C320" s="30"/>
    </row>
    <row r="321" spans="1:3">
      <c r="A321" s="42" t="s">
        <v>315</v>
      </c>
      <c r="B321" s="41"/>
      <c r="C321" s="30"/>
    </row>
    <row r="322" spans="1:3">
      <c r="A322" s="42" t="s">
        <v>134</v>
      </c>
      <c r="B322" s="41"/>
      <c r="C322" s="30"/>
    </row>
    <row r="323" spans="1:3">
      <c r="A323" s="42" t="s">
        <v>316</v>
      </c>
      <c r="B323" s="41"/>
      <c r="C323" s="30"/>
    </row>
    <row r="324" spans="1:3">
      <c r="A324" s="30" t="s">
        <v>317</v>
      </c>
      <c r="B324" s="41">
        <f>SUM(B325:B332)</f>
        <v>0</v>
      </c>
      <c r="C324" s="30"/>
    </row>
    <row r="325" spans="1:3">
      <c r="A325" s="40" t="s">
        <v>125</v>
      </c>
      <c r="B325" s="41"/>
      <c r="C325" s="30"/>
    </row>
    <row r="326" spans="1:3">
      <c r="A326" s="40" t="s">
        <v>126</v>
      </c>
      <c r="B326" s="41"/>
      <c r="C326" s="30"/>
    </row>
    <row r="327" spans="1:3">
      <c r="A327" s="40" t="s">
        <v>127</v>
      </c>
      <c r="B327" s="41"/>
      <c r="C327" s="30"/>
    </row>
    <row r="328" spans="1:3">
      <c r="A328" s="42" t="s">
        <v>318</v>
      </c>
      <c r="B328" s="41"/>
      <c r="C328" s="30"/>
    </row>
    <row r="329" spans="1:3">
      <c r="A329" s="42" t="s">
        <v>319</v>
      </c>
      <c r="B329" s="41"/>
      <c r="C329" s="30"/>
    </row>
    <row r="330" spans="1:3">
      <c r="A330" s="42" t="s">
        <v>320</v>
      </c>
      <c r="B330" s="41"/>
      <c r="C330" s="30"/>
    </row>
    <row r="331" spans="1:3">
      <c r="A331" s="40" t="s">
        <v>134</v>
      </c>
      <c r="B331" s="41"/>
      <c r="C331" s="30"/>
    </row>
    <row r="332" spans="1:3">
      <c r="A332" s="40" t="s">
        <v>321</v>
      </c>
      <c r="B332" s="41"/>
      <c r="C332" s="30"/>
    </row>
    <row r="333" spans="1:3">
      <c r="A333" s="40" t="s">
        <v>322</v>
      </c>
      <c r="B333" s="41">
        <f>SUM(B334:B346)</f>
        <v>0</v>
      </c>
      <c r="C333" s="30"/>
    </row>
    <row r="334" spans="1:3">
      <c r="A334" s="42" t="s">
        <v>125</v>
      </c>
      <c r="B334" s="41"/>
      <c r="C334" s="30"/>
    </row>
    <row r="335" spans="1:3">
      <c r="A335" s="42" t="s">
        <v>126</v>
      </c>
      <c r="B335" s="41"/>
      <c r="C335" s="30"/>
    </row>
    <row r="336" spans="1:3">
      <c r="A336" s="42" t="s">
        <v>127</v>
      </c>
      <c r="B336" s="41"/>
      <c r="C336" s="30"/>
    </row>
    <row r="337" spans="1:3">
      <c r="A337" s="30" t="s">
        <v>323</v>
      </c>
      <c r="B337" s="41"/>
      <c r="C337" s="30"/>
    </row>
    <row r="338" spans="1:3">
      <c r="A338" s="40" t="s">
        <v>324</v>
      </c>
      <c r="B338" s="41"/>
      <c r="C338" s="30"/>
    </row>
    <row r="339" spans="1:3">
      <c r="A339" s="40" t="s">
        <v>325</v>
      </c>
      <c r="B339" s="41"/>
      <c r="C339" s="30"/>
    </row>
    <row r="340" spans="1:3">
      <c r="A340" s="40" t="s">
        <v>326</v>
      </c>
      <c r="B340" s="41"/>
      <c r="C340" s="30"/>
    </row>
    <row r="341" spans="1:3">
      <c r="A341" s="42" t="s">
        <v>327</v>
      </c>
      <c r="B341" s="41"/>
      <c r="C341" s="30"/>
    </row>
    <row r="342" spans="1:3">
      <c r="A342" s="42" t="s">
        <v>328</v>
      </c>
      <c r="B342" s="41"/>
      <c r="C342" s="30"/>
    </row>
    <row r="343" spans="1:3">
      <c r="A343" s="42" t="s">
        <v>329</v>
      </c>
      <c r="B343" s="41"/>
      <c r="C343" s="30"/>
    </row>
    <row r="344" spans="1:3">
      <c r="A344" s="42" t="s">
        <v>330</v>
      </c>
      <c r="B344" s="41"/>
      <c r="C344" s="30"/>
    </row>
    <row r="345" spans="1:3">
      <c r="A345" s="42" t="s">
        <v>134</v>
      </c>
      <c r="B345" s="41"/>
      <c r="C345" s="30"/>
    </row>
    <row r="346" spans="1:3">
      <c r="A346" s="40" t="s">
        <v>331</v>
      </c>
      <c r="B346" s="41"/>
      <c r="C346" s="30"/>
    </row>
    <row r="347" spans="1:3">
      <c r="A347" s="40" t="s">
        <v>332</v>
      </c>
      <c r="B347" s="41"/>
      <c r="C347" s="30"/>
    </row>
    <row r="348" spans="1:3">
      <c r="A348" s="40" t="s">
        <v>125</v>
      </c>
      <c r="B348" s="41"/>
      <c r="C348" s="30"/>
    </row>
    <row r="349" spans="1:3">
      <c r="A349" s="42" t="s">
        <v>126</v>
      </c>
      <c r="B349" s="41"/>
      <c r="C349" s="30"/>
    </row>
    <row r="350" spans="1:3">
      <c r="A350" s="42" t="s">
        <v>127</v>
      </c>
      <c r="B350" s="41"/>
      <c r="C350" s="30"/>
    </row>
    <row r="351" spans="1:3">
      <c r="A351" s="42" t="s">
        <v>333</v>
      </c>
      <c r="B351" s="41"/>
      <c r="C351" s="30"/>
    </row>
    <row r="352" spans="1:3">
      <c r="A352" s="30" t="s">
        <v>334</v>
      </c>
      <c r="B352" s="41"/>
      <c r="C352" s="30"/>
    </row>
    <row r="353" spans="1:3">
      <c r="A353" s="40" t="s">
        <v>335</v>
      </c>
      <c r="B353" s="41"/>
      <c r="C353" s="30"/>
    </row>
    <row r="354" spans="1:3">
      <c r="A354" s="40" t="s">
        <v>134</v>
      </c>
      <c r="B354" s="41"/>
      <c r="C354" s="30"/>
    </row>
    <row r="355" spans="1:3">
      <c r="A355" s="40" t="s">
        <v>336</v>
      </c>
      <c r="B355" s="41"/>
      <c r="C355" s="30"/>
    </row>
    <row r="356" spans="1:3">
      <c r="A356" s="42" t="s">
        <v>337</v>
      </c>
      <c r="B356" s="41"/>
      <c r="C356" s="30"/>
    </row>
    <row r="357" spans="1:3">
      <c r="A357" s="42" t="s">
        <v>125</v>
      </c>
      <c r="B357" s="41"/>
      <c r="C357" s="30"/>
    </row>
    <row r="358" spans="1:3">
      <c r="A358" s="42" t="s">
        <v>126</v>
      </c>
      <c r="B358" s="41"/>
      <c r="C358" s="30"/>
    </row>
    <row r="359" spans="1:3">
      <c r="A359" s="40" t="s">
        <v>127</v>
      </c>
      <c r="B359" s="41"/>
      <c r="C359" s="30"/>
    </row>
    <row r="360" spans="1:3">
      <c r="A360" s="40" t="s">
        <v>338</v>
      </c>
      <c r="B360" s="41"/>
      <c r="C360" s="30"/>
    </row>
    <row r="361" spans="1:3">
      <c r="A361" s="40" t="s">
        <v>339</v>
      </c>
      <c r="B361" s="41"/>
      <c r="C361" s="30"/>
    </row>
    <row r="362" spans="1:3">
      <c r="A362" s="42" t="s">
        <v>340</v>
      </c>
      <c r="B362" s="41"/>
      <c r="C362" s="30"/>
    </row>
    <row r="363" spans="1:3">
      <c r="A363" s="42" t="s">
        <v>134</v>
      </c>
      <c r="B363" s="41"/>
      <c r="C363" s="30"/>
    </row>
    <row r="364" spans="1:3">
      <c r="A364" s="42" t="s">
        <v>341</v>
      </c>
      <c r="B364" s="41"/>
      <c r="C364" s="30"/>
    </row>
    <row r="365" spans="1:3">
      <c r="A365" s="30" t="s">
        <v>342</v>
      </c>
      <c r="B365" s="41"/>
      <c r="C365" s="30"/>
    </row>
    <row r="366" spans="1:3">
      <c r="A366" s="40" t="s">
        <v>125</v>
      </c>
      <c r="B366" s="41"/>
      <c r="C366" s="30"/>
    </row>
    <row r="367" spans="1:3">
      <c r="A367" s="40" t="s">
        <v>126</v>
      </c>
      <c r="B367" s="41"/>
      <c r="C367" s="30"/>
    </row>
    <row r="368" spans="1:3">
      <c r="A368" s="40" t="s">
        <v>127</v>
      </c>
      <c r="B368" s="41"/>
      <c r="C368" s="30"/>
    </row>
    <row r="369" spans="1:3">
      <c r="A369" s="42" t="s">
        <v>343</v>
      </c>
      <c r="B369" s="41"/>
      <c r="C369" s="30"/>
    </row>
    <row r="370" spans="1:3">
      <c r="A370" s="42" t="s">
        <v>344</v>
      </c>
      <c r="B370" s="41"/>
      <c r="C370" s="30"/>
    </row>
    <row r="371" spans="1:3">
      <c r="A371" s="42" t="s">
        <v>134</v>
      </c>
      <c r="B371" s="41"/>
      <c r="C371" s="30"/>
    </row>
    <row r="372" spans="1:3">
      <c r="A372" s="40" t="s">
        <v>345</v>
      </c>
      <c r="B372" s="41"/>
      <c r="C372" s="30"/>
    </row>
    <row r="373" spans="1:3">
      <c r="A373" s="40" t="s">
        <v>346</v>
      </c>
      <c r="B373" s="41"/>
      <c r="C373" s="30"/>
    </row>
    <row r="374" spans="1:3">
      <c r="A374" s="40" t="s">
        <v>125</v>
      </c>
      <c r="B374" s="41"/>
      <c r="C374" s="30"/>
    </row>
    <row r="375" spans="1:3">
      <c r="A375" s="42" t="s">
        <v>126</v>
      </c>
      <c r="B375" s="41"/>
      <c r="C375" s="30"/>
    </row>
    <row r="376" spans="1:3">
      <c r="A376" s="42" t="s">
        <v>347</v>
      </c>
      <c r="B376" s="41"/>
      <c r="C376" s="30"/>
    </row>
    <row r="377" spans="1:3">
      <c r="A377" s="42" t="s">
        <v>348</v>
      </c>
      <c r="B377" s="41"/>
      <c r="C377" s="30"/>
    </row>
    <row r="378" spans="1:3">
      <c r="A378" s="30" t="s">
        <v>349</v>
      </c>
      <c r="B378" s="41"/>
      <c r="C378" s="30"/>
    </row>
    <row r="379" spans="1:3">
      <c r="A379" s="40" t="s">
        <v>302</v>
      </c>
      <c r="B379" s="41"/>
      <c r="C379" s="30"/>
    </row>
    <row r="380" spans="1:3">
      <c r="A380" s="40" t="s">
        <v>350</v>
      </c>
      <c r="B380" s="41"/>
      <c r="C380" s="30"/>
    </row>
    <row r="381" spans="1:3">
      <c r="A381" s="40" t="s">
        <v>351</v>
      </c>
      <c r="B381" s="41"/>
      <c r="C381" s="30"/>
    </row>
    <row r="382" spans="1:3">
      <c r="A382" s="40" t="s">
        <v>352</v>
      </c>
      <c r="B382" s="41"/>
      <c r="C382" s="30"/>
    </row>
    <row r="383" spans="1:3">
      <c r="A383" s="42" t="s">
        <v>125</v>
      </c>
      <c r="B383" s="41"/>
      <c r="C383" s="30"/>
    </row>
    <row r="384" spans="1:3">
      <c r="A384" s="42" t="s">
        <v>353</v>
      </c>
      <c r="B384" s="41"/>
      <c r="C384" s="30"/>
    </row>
    <row r="385" spans="1:3">
      <c r="A385" s="42" t="s">
        <v>354</v>
      </c>
      <c r="B385" s="41"/>
      <c r="C385" s="30"/>
    </row>
    <row r="386" spans="1:3">
      <c r="A386" s="42" t="s">
        <v>355</v>
      </c>
      <c r="B386" s="41"/>
      <c r="C386" s="30"/>
    </row>
    <row r="387" spans="1:3">
      <c r="A387" s="30" t="s">
        <v>356</v>
      </c>
      <c r="B387" s="41"/>
      <c r="C387" s="30"/>
    </row>
    <row r="388" spans="1:3">
      <c r="A388" s="40" t="s">
        <v>357</v>
      </c>
      <c r="B388" s="41"/>
      <c r="C388" s="30"/>
    </row>
    <row r="389" spans="1:3">
      <c r="A389" s="40" t="s">
        <v>358</v>
      </c>
      <c r="B389" s="41"/>
      <c r="C389" s="30"/>
    </row>
    <row r="390" spans="1:3">
      <c r="A390" s="40" t="s">
        <v>359</v>
      </c>
      <c r="B390" s="41"/>
      <c r="C390" s="30"/>
    </row>
    <row r="391" spans="1:3">
      <c r="A391" s="30" t="s">
        <v>17</v>
      </c>
      <c r="B391" s="41">
        <f>B392+B397+B406+B431+B437+B444</f>
        <v>7303</v>
      </c>
      <c r="C391" s="30"/>
    </row>
    <row r="392" spans="1:3">
      <c r="A392" s="42" t="s">
        <v>360</v>
      </c>
      <c r="B392" s="41">
        <f>SUM(B393:B396)</f>
        <v>69</v>
      </c>
      <c r="C392" s="30"/>
    </row>
    <row r="393" spans="1:3">
      <c r="A393" s="40" t="s">
        <v>125</v>
      </c>
      <c r="B393" s="41">
        <v>69</v>
      </c>
      <c r="C393" s="30"/>
    </row>
    <row r="394" spans="1:3">
      <c r="A394" s="40" t="s">
        <v>126</v>
      </c>
      <c r="B394" s="41"/>
      <c r="C394" s="30"/>
    </row>
    <row r="395" spans="1:3">
      <c r="A395" s="40" t="s">
        <v>127</v>
      </c>
      <c r="B395" s="41"/>
      <c r="C395" s="30"/>
    </row>
    <row r="396" spans="1:3">
      <c r="A396" s="42" t="s">
        <v>361</v>
      </c>
      <c r="B396" s="41"/>
      <c r="C396" s="30"/>
    </row>
    <row r="397" spans="1:3">
      <c r="A397" s="40" t="s">
        <v>362</v>
      </c>
      <c r="B397" s="41">
        <f>SUM(B398:B405)</f>
        <v>6276</v>
      </c>
      <c r="C397" s="30"/>
    </row>
    <row r="398" spans="1:3">
      <c r="A398" s="40" t="s">
        <v>363</v>
      </c>
      <c r="B398" s="114">
        <v>806</v>
      </c>
      <c r="C398" s="30"/>
    </row>
    <row r="399" spans="1:3">
      <c r="A399" s="40" t="s">
        <v>364</v>
      </c>
      <c r="B399" s="114">
        <v>1548</v>
      </c>
      <c r="C399" s="30"/>
    </row>
    <row r="400" spans="1:3">
      <c r="A400" s="42" t="s">
        <v>365</v>
      </c>
      <c r="B400" s="41"/>
      <c r="C400" s="30"/>
    </row>
    <row r="401" spans="1:3">
      <c r="A401" s="42" t="s">
        <v>366</v>
      </c>
      <c r="B401" s="41"/>
      <c r="C401" s="30"/>
    </row>
    <row r="402" spans="1:3">
      <c r="A402" s="42" t="s">
        <v>367</v>
      </c>
      <c r="B402" s="41"/>
      <c r="C402" s="30"/>
    </row>
    <row r="403" spans="1:3">
      <c r="A403" s="40" t="s">
        <v>368</v>
      </c>
      <c r="B403" s="41"/>
      <c r="C403" s="30"/>
    </row>
    <row r="404" spans="1:3">
      <c r="A404" s="40" t="s">
        <v>369</v>
      </c>
      <c r="B404" s="41"/>
      <c r="C404" s="30"/>
    </row>
    <row r="405" spans="1:3">
      <c r="A405" s="40" t="s">
        <v>370</v>
      </c>
      <c r="B405" s="41">
        <v>3922</v>
      </c>
      <c r="C405" s="30"/>
    </row>
    <row r="406" spans="1:3">
      <c r="A406" s="40" t="s">
        <v>371</v>
      </c>
      <c r="B406" s="41">
        <f>SUM(B407:B412)</f>
        <v>0</v>
      </c>
      <c r="C406" s="30"/>
    </row>
    <row r="407" spans="1:3">
      <c r="A407" s="40" t="s">
        <v>372</v>
      </c>
      <c r="B407" s="41"/>
      <c r="C407" s="30"/>
    </row>
    <row r="408" spans="1:3">
      <c r="A408" s="40" t="s">
        <v>373</v>
      </c>
      <c r="B408" s="41"/>
      <c r="C408" s="30"/>
    </row>
    <row r="409" spans="1:3">
      <c r="A409" s="40" t="s">
        <v>374</v>
      </c>
      <c r="B409" s="41"/>
      <c r="C409" s="30"/>
    </row>
    <row r="410" spans="1:3">
      <c r="A410" s="42" t="s">
        <v>375</v>
      </c>
      <c r="B410" s="41"/>
      <c r="C410" s="30"/>
    </row>
    <row r="411" spans="1:3">
      <c r="A411" s="42" t="s">
        <v>376</v>
      </c>
      <c r="B411" s="41"/>
      <c r="C411" s="30"/>
    </row>
    <row r="412" spans="1:3">
      <c r="A412" s="42" t="s">
        <v>377</v>
      </c>
      <c r="B412" s="41"/>
      <c r="C412" s="30"/>
    </row>
    <row r="413" spans="1:3">
      <c r="A413" s="30" t="s">
        <v>378</v>
      </c>
      <c r="B413" s="41"/>
      <c r="C413" s="30"/>
    </row>
    <row r="414" spans="1:3">
      <c r="A414" s="40" t="s">
        <v>379</v>
      </c>
      <c r="B414" s="41"/>
      <c r="C414" s="30"/>
    </row>
    <row r="415" spans="1:3">
      <c r="A415" s="40" t="s">
        <v>380</v>
      </c>
      <c r="B415" s="41"/>
      <c r="C415" s="30"/>
    </row>
    <row r="416" spans="1:3">
      <c r="A416" s="40" t="s">
        <v>381</v>
      </c>
      <c r="B416" s="41"/>
      <c r="C416" s="30"/>
    </row>
    <row r="417" spans="1:3">
      <c r="A417" s="42" t="s">
        <v>382</v>
      </c>
      <c r="B417" s="41"/>
      <c r="C417" s="30"/>
    </row>
    <row r="418" spans="1:3">
      <c r="A418" s="42" t="s">
        <v>383</v>
      </c>
      <c r="B418" s="41"/>
      <c r="C418" s="30"/>
    </row>
    <row r="419" spans="1:3">
      <c r="A419" s="42" t="s">
        <v>384</v>
      </c>
      <c r="B419" s="41"/>
      <c r="C419" s="30"/>
    </row>
    <row r="420" spans="1:3">
      <c r="A420" s="40" t="s">
        <v>385</v>
      </c>
      <c r="B420" s="41"/>
      <c r="C420" s="30"/>
    </row>
    <row r="421" spans="1:3">
      <c r="A421" s="40" t="s">
        <v>386</v>
      </c>
      <c r="B421" s="41"/>
      <c r="C421" s="30"/>
    </row>
    <row r="422" spans="1:3">
      <c r="A422" s="40" t="s">
        <v>387</v>
      </c>
      <c r="B422" s="41"/>
      <c r="C422" s="30"/>
    </row>
    <row r="423" spans="1:3">
      <c r="A423" s="42" t="s">
        <v>388</v>
      </c>
      <c r="B423" s="41"/>
      <c r="C423" s="30"/>
    </row>
    <row r="424" spans="1:3">
      <c r="A424" s="42" t="s">
        <v>389</v>
      </c>
      <c r="B424" s="41"/>
      <c r="C424" s="30"/>
    </row>
    <row r="425" spans="1:3">
      <c r="A425" s="42" t="s">
        <v>390</v>
      </c>
      <c r="B425" s="41"/>
      <c r="C425" s="30"/>
    </row>
    <row r="426" spans="1:3">
      <c r="A426" s="30" t="s">
        <v>391</v>
      </c>
      <c r="B426" s="41"/>
      <c r="C426" s="30"/>
    </row>
    <row r="427" spans="1:3">
      <c r="A427" s="40" t="s">
        <v>392</v>
      </c>
      <c r="B427" s="41"/>
      <c r="C427" s="30"/>
    </row>
    <row r="428" spans="1:3">
      <c r="A428" s="40" t="s">
        <v>393</v>
      </c>
      <c r="B428" s="41"/>
      <c r="C428" s="30"/>
    </row>
    <row r="429" spans="1:3">
      <c r="A429" s="40" t="s">
        <v>394</v>
      </c>
      <c r="B429" s="41"/>
      <c r="C429" s="30"/>
    </row>
    <row r="430" spans="1:3">
      <c r="A430" s="42" t="s">
        <v>395</v>
      </c>
      <c r="B430" s="41"/>
      <c r="C430" s="30"/>
    </row>
    <row r="431" spans="1:3">
      <c r="A431" s="42" t="s">
        <v>396</v>
      </c>
      <c r="B431" s="41">
        <v>140</v>
      </c>
      <c r="C431" s="30"/>
    </row>
    <row r="432" spans="1:3">
      <c r="A432" s="42" t="s">
        <v>397</v>
      </c>
      <c r="B432" s="41"/>
      <c r="C432" s="30"/>
    </row>
    <row r="433" spans="1:3">
      <c r="A433" s="40" t="s">
        <v>398</v>
      </c>
      <c r="B433" s="41">
        <v>260</v>
      </c>
      <c r="C433" s="30"/>
    </row>
    <row r="434" spans="1:3">
      <c r="A434" s="40" t="s">
        <v>399</v>
      </c>
      <c r="B434" s="41"/>
      <c r="C434" s="30"/>
    </row>
    <row r="435" spans="1:3">
      <c r="A435" s="40" t="s">
        <v>400</v>
      </c>
      <c r="B435" s="41"/>
      <c r="C435" s="30"/>
    </row>
    <row r="436" spans="1:3">
      <c r="A436" s="40" t="s">
        <v>401</v>
      </c>
      <c r="B436" s="41"/>
      <c r="C436" s="30"/>
    </row>
    <row r="437" spans="1:3">
      <c r="A437" s="40" t="s">
        <v>402</v>
      </c>
      <c r="B437" s="41">
        <f>SUM(B438:B443)</f>
        <v>818</v>
      </c>
      <c r="C437" s="30"/>
    </row>
    <row r="438" spans="1:3">
      <c r="A438" s="42" t="s">
        <v>403</v>
      </c>
      <c r="B438" s="41"/>
      <c r="C438" s="30"/>
    </row>
    <row r="439" spans="1:3">
      <c r="A439" s="42" t="s">
        <v>404</v>
      </c>
      <c r="B439" s="41"/>
      <c r="C439" s="30"/>
    </row>
    <row r="440" spans="1:3">
      <c r="A440" s="42" t="s">
        <v>405</v>
      </c>
      <c r="B440" s="41"/>
      <c r="C440" s="30"/>
    </row>
    <row r="441" spans="1:3">
      <c r="A441" s="30" t="s">
        <v>406</v>
      </c>
      <c r="B441" s="41">
        <v>800</v>
      </c>
      <c r="C441" s="30"/>
    </row>
    <row r="442" spans="1:3">
      <c r="A442" s="40" t="s">
        <v>407</v>
      </c>
      <c r="B442" s="41"/>
      <c r="C442" s="30"/>
    </row>
    <row r="443" spans="1:3">
      <c r="A443" s="40" t="s">
        <v>408</v>
      </c>
      <c r="B443" s="41">
        <v>18</v>
      </c>
      <c r="C443" s="30"/>
    </row>
    <row r="444" spans="1:3">
      <c r="A444" s="40" t="s">
        <v>409</v>
      </c>
      <c r="B444" s="41"/>
      <c r="C444" s="30"/>
    </row>
    <row r="445" spans="1:3">
      <c r="A445" s="30" t="s">
        <v>18</v>
      </c>
      <c r="B445" s="41">
        <f>B446+B460+B466+B472+B482+B496</f>
        <v>5208</v>
      </c>
      <c r="C445" s="30"/>
    </row>
    <row r="446" spans="1:3">
      <c r="A446" s="42" t="s">
        <v>410</v>
      </c>
      <c r="B446" s="41">
        <f>+SUM(B447:B450)</f>
        <v>107</v>
      </c>
      <c r="C446" s="30"/>
    </row>
    <row r="447" spans="1:3">
      <c r="A447" s="40" t="s">
        <v>125</v>
      </c>
      <c r="B447" s="41">
        <v>95</v>
      </c>
      <c r="C447" s="30"/>
    </row>
    <row r="448" spans="1:3">
      <c r="A448" s="40" t="s">
        <v>126</v>
      </c>
      <c r="B448" s="41">
        <v>12</v>
      </c>
      <c r="C448" s="30"/>
    </row>
    <row r="449" spans="1:3">
      <c r="A449" s="40" t="s">
        <v>127</v>
      </c>
      <c r="B449" s="41"/>
      <c r="C449" s="30"/>
    </row>
    <row r="450" spans="1:3">
      <c r="A450" s="42" t="s">
        <v>411</v>
      </c>
      <c r="B450" s="41"/>
      <c r="C450" s="30"/>
    </row>
    <row r="451" spans="1:3">
      <c r="A451" s="40" t="s">
        <v>412</v>
      </c>
      <c r="B451" s="41"/>
      <c r="C451" s="30"/>
    </row>
    <row r="452" spans="1:3">
      <c r="A452" s="40" t="s">
        <v>413</v>
      </c>
      <c r="B452" s="41"/>
      <c r="C452" s="30"/>
    </row>
    <row r="453" spans="1:3">
      <c r="A453" s="40" t="s">
        <v>414</v>
      </c>
      <c r="B453" s="41"/>
      <c r="C453" s="30"/>
    </row>
    <row r="454" spans="1:3">
      <c r="A454" s="30" t="s">
        <v>415</v>
      </c>
      <c r="B454" s="41"/>
      <c r="C454" s="30"/>
    </row>
    <row r="455" spans="1:3">
      <c r="A455" s="40" t="s">
        <v>416</v>
      </c>
      <c r="B455" s="41"/>
      <c r="C455" s="30"/>
    </row>
    <row r="456" spans="1:3">
      <c r="A456" s="40" t="s">
        <v>417</v>
      </c>
      <c r="B456" s="41"/>
      <c r="C456" s="30"/>
    </row>
    <row r="457" spans="1:3">
      <c r="A457" s="40" t="s">
        <v>418</v>
      </c>
      <c r="B457" s="41"/>
      <c r="C457" s="30"/>
    </row>
    <row r="458" spans="1:3">
      <c r="A458" s="42" t="s">
        <v>419</v>
      </c>
      <c r="B458" s="41"/>
      <c r="C458" s="30"/>
    </row>
    <row r="459" spans="1:3">
      <c r="A459" s="42" t="s">
        <v>420</v>
      </c>
      <c r="B459" s="41"/>
      <c r="C459" s="30"/>
    </row>
    <row r="460" spans="1:3">
      <c r="A460" s="42" t="s">
        <v>421</v>
      </c>
      <c r="B460" s="41">
        <v>150</v>
      </c>
      <c r="C460" s="30"/>
    </row>
    <row r="461" spans="1:3">
      <c r="A461" s="40" t="s">
        <v>413</v>
      </c>
      <c r="B461" s="41"/>
      <c r="C461" s="30"/>
    </row>
    <row r="462" spans="1:3">
      <c r="A462" s="40" t="s">
        <v>422</v>
      </c>
      <c r="B462" s="41"/>
      <c r="C462" s="30"/>
    </row>
    <row r="463" spans="1:3">
      <c r="A463" s="40" t="s">
        <v>423</v>
      </c>
      <c r="B463" s="41"/>
      <c r="C463" s="30"/>
    </row>
    <row r="464" spans="1:3">
      <c r="A464" s="42" t="s">
        <v>424</v>
      </c>
      <c r="B464" s="41"/>
      <c r="C464" s="30"/>
    </row>
    <row r="465" spans="1:3">
      <c r="A465" s="42" t="s">
        <v>425</v>
      </c>
      <c r="B465" s="41"/>
      <c r="C465" s="30"/>
    </row>
    <row r="466" spans="1:3">
      <c r="A466" s="42" t="s">
        <v>426</v>
      </c>
      <c r="B466" s="41">
        <f>SUM(B467:B471)</f>
        <v>4151</v>
      </c>
      <c r="C466" s="30"/>
    </row>
    <row r="467" spans="1:3">
      <c r="A467" s="30" t="s">
        <v>413</v>
      </c>
      <c r="B467" s="41"/>
      <c r="C467" s="30"/>
    </row>
    <row r="468" spans="1:3">
      <c r="A468" s="40" t="s">
        <v>427</v>
      </c>
      <c r="B468" s="41"/>
      <c r="C468" s="30"/>
    </row>
    <row r="469" spans="1:3">
      <c r="A469" s="40" t="s">
        <v>428</v>
      </c>
      <c r="B469" s="41"/>
      <c r="C469" s="30"/>
    </row>
    <row r="470" spans="1:3">
      <c r="A470" s="40" t="s">
        <v>429</v>
      </c>
      <c r="B470" s="41">
        <v>4151</v>
      </c>
      <c r="C470" s="30"/>
    </row>
    <row r="471" spans="1:3">
      <c r="A471" s="42" t="s">
        <v>430</v>
      </c>
      <c r="B471" s="41"/>
      <c r="C471" s="30"/>
    </row>
    <row r="472" spans="1:3">
      <c r="A472" s="42" t="s">
        <v>431</v>
      </c>
      <c r="B472" s="41">
        <f>SUM(B473:B476)</f>
        <v>800</v>
      </c>
      <c r="C472" s="30"/>
    </row>
    <row r="473" spans="1:3">
      <c r="A473" s="42" t="s">
        <v>413</v>
      </c>
      <c r="B473" s="41"/>
      <c r="C473" s="30"/>
    </row>
    <row r="474" spans="1:3">
      <c r="A474" s="40" t="s">
        <v>432</v>
      </c>
      <c r="B474" s="41">
        <v>800</v>
      </c>
      <c r="C474" s="30"/>
    </row>
    <row r="475" spans="1:3">
      <c r="A475" s="40" t="s">
        <v>433</v>
      </c>
      <c r="B475" s="41"/>
      <c r="C475" s="30"/>
    </row>
    <row r="476" spans="1:3">
      <c r="A476" s="40" t="s">
        <v>434</v>
      </c>
      <c r="B476" s="41"/>
      <c r="C476" s="30"/>
    </row>
    <row r="477" spans="1:3">
      <c r="A477" s="42" t="s">
        <v>435</v>
      </c>
      <c r="B477" s="41"/>
      <c r="C477" s="30"/>
    </row>
    <row r="478" spans="1:3">
      <c r="A478" s="42" t="s">
        <v>436</v>
      </c>
      <c r="B478" s="41"/>
      <c r="C478" s="30"/>
    </row>
    <row r="479" spans="1:3">
      <c r="A479" s="42" t="s">
        <v>437</v>
      </c>
      <c r="B479" s="41"/>
      <c r="C479" s="30"/>
    </row>
    <row r="480" spans="1:3">
      <c r="A480" s="30" t="s">
        <v>438</v>
      </c>
      <c r="B480" s="41"/>
      <c r="C480" s="30"/>
    </row>
    <row r="481" spans="1:3">
      <c r="A481" s="40" t="s">
        <v>439</v>
      </c>
      <c r="B481" s="41"/>
      <c r="C481" s="30"/>
    </row>
    <row r="482" spans="1:3">
      <c r="A482" s="40" t="s">
        <v>440</v>
      </c>
      <c r="B482" s="41"/>
      <c r="C482" s="30"/>
    </row>
    <row r="483" spans="1:3">
      <c r="A483" s="40" t="s">
        <v>413</v>
      </c>
      <c r="B483" s="41"/>
      <c r="C483" s="30"/>
    </row>
    <row r="484" spans="1:3">
      <c r="A484" s="42" t="s">
        <v>441</v>
      </c>
      <c r="B484" s="41"/>
      <c r="C484" s="30"/>
    </row>
    <row r="485" spans="1:3">
      <c r="A485" s="42" t="s">
        <v>442</v>
      </c>
      <c r="B485" s="41"/>
      <c r="C485" s="30"/>
    </row>
    <row r="486" spans="1:3">
      <c r="A486" s="42" t="s">
        <v>443</v>
      </c>
      <c r="B486" s="41"/>
      <c r="C486" s="30"/>
    </row>
    <row r="487" spans="1:3">
      <c r="A487" s="40" t="s">
        <v>444</v>
      </c>
      <c r="B487" s="41"/>
      <c r="C487" s="30"/>
    </row>
    <row r="488" spans="1:3">
      <c r="A488" s="40" t="s">
        <v>445</v>
      </c>
      <c r="B488" s="41"/>
      <c r="C488" s="30"/>
    </row>
    <row r="489" spans="1:3">
      <c r="A489" s="40" t="s">
        <v>446</v>
      </c>
      <c r="B489" s="41"/>
      <c r="C489" s="30"/>
    </row>
    <row r="490" spans="1:3">
      <c r="A490" s="42" t="s">
        <v>447</v>
      </c>
      <c r="B490" s="41"/>
      <c r="C490" s="30"/>
    </row>
    <row r="491" spans="1:3">
      <c r="A491" s="42" t="s">
        <v>448</v>
      </c>
      <c r="B491" s="41"/>
      <c r="C491" s="30"/>
    </row>
    <row r="492" spans="1:3">
      <c r="A492" s="42" t="s">
        <v>449</v>
      </c>
      <c r="B492" s="41"/>
      <c r="C492" s="30"/>
    </row>
    <row r="493" spans="1:3">
      <c r="A493" s="30" t="s">
        <v>450</v>
      </c>
      <c r="B493" s="41"/>
      <c r="C493" s="30"/>
    </row>
    <row r="494" spans="1:3">
      <c r="A494" s="42" t="s">
        <v>451</v>
      </c>
      <c r="B494" s="41"/>
      <c r="C494" s="30"/>
    </row>
    <row r="495" spans="1:3">
      <c r="A495" s="42" t="s">
        <v>452</v>
      </c>
      <c r="B495" s="41"/>
      <c r="C495" s="30"/>
    </row>
    <row r="496" spans="1:3">
      <c r="A496" s="40" t="s">
        <v>453</v>
      </c>
      <c r="B496" s="41"/>
      <c r="C496" s="30"/>
    </row>
    <row r="497" spans="1:3">
      <c r="A497" s="40" t="s">
        <v>454</v>
      </c>
      <c r="B497" s="41"/>
      <c r="C497" s="30"/>
    </row>
    <row r="498" spans="1:3">
      <c r="A498" s="42" t="s">
        <v>455</v>
      </c>
      <c r="B498" s="41"/>
      <c r="C498" s="30"/>
    </row>
    <row r="499" spans="1:3">
      <c r="A499" s="42" t="s">
        <v>456</v>
      </c>
      <c r="B499" s="41"/>
      <c r="C499" s="30"/>
    </row>
    <row r="500" spans="1:3">
      <c r="A500" s="42" t="s">
        <v>457</v>
      </c>
      <c r="B500" s="41"/>
      <c r="C500" s="30"/>
    </row>
    <row r="501" spans="1:3">
      <c r="A501" s="30" t="s">
        <v>19</v>
      </c>
      <c r="B501" s="37">
        <f>B502+B516+B524+B535+B546</f>
        <v>4298</v>
      </c>
      <c r="C501" s="30"/>
    </row>
    <row r="502" spans="1:3">
      <c r="A502" s="30" t="s">
        <v>458</v>
      </c>
      <c r="B502" s="41">
        <f>SUM(B503:B515)</f>
        <v>726</v>
      </c>
      <c r="C502" s="30"/>
    </row>
    <row r="503" spans="1:3">
      <c r="A503" s="30" t="s">
        <v>125</v>
      </c>
      <c r="B503" s="41">
        <v>79</v>
      </c>
      <c r="C503" s="30"/>
    </row>
    <row r="504" spans="1:3">
      <c r="A504" s="30" t="s">
        <v>126</v>
      </c>
      <c r="B504" s="41"/>
      <c r="C504" s="30"/>
    </row>
    <row r="505" spans="1:3">
      <c r="A505" s="30" t="s">
        <v>127</v>
      </c>
      <c r="B505" s="41"/>
      <c r="C505" s="30"/>
    </row>
    <row r="506" spans="1:3">
      <c r="A506" s="30" t="s">
        <v>459</v>
      </c>
      <c r="B506" s="41">
        <v>3</v>
      </c>
      <c r="C506" s="30"/>
    </row>
    <row r="507" spans="1:3">
      <c r="A507" s="30" t="s">
        <v>460</v>
      </c>
      <c r="B507" s="41"/>
      <c r="C507" s="30"/>
    </row>
    <row r="508" spans="1:3">
      <c r="A508" s="30" t="s">
        <v>461</v>
      </c>
      <c r="B508" s="41"/>
      <c r="C508" s="30"/>
    </row>
    <row r="509" spans="1:3">
      <c r="A509" s="30" t="s">
        <v>462</v>
      </c>
      <c r="B509" s="41"/>
      <c r="C509" s="30"/>
    </row>
    <row r="510" spans="1:3">
      <c r="A510" s="30" t="s">
        <v>463</v>
      </c>
      <c r="B510" s="41">
        <v>120</v>
      </c>
      <c r="C510" s="30"/>
    </row>
    <row r="511" spans="1:3">
      <c r="A511" s="30" t="s">
        <v>464</v>
      </c>
      <c r="B511" s="41">
        <v>462</v>
      </c>
      <c r="C511" s="30"/>
    </row>
    <row r="512" spans="1:3">
      <c r="A512" s="30" t="s">
        <v>465</v>
      </c>
      <c r="B512" s="41"/>
      <c r="C512" s="30"/>
    </row>
    <row r="513" spans="1:3">
      <c r="A513" s="30" t="s">
        <v>466</v>
      </c>
      <c r="B513" s="41"/>
      <c r="C513" s="30"/>
    </row>
    <row r="514" spans="1:3">
      <c r="A514" s="30" t="s">
        <v>467</v>
      </c>
      <c r="B514" s="41">
        <v>62</v>
      </c>
      <c r="C514" s="30"/>
    </row>
    <row r="515" spans="1:3">
      <c r="A515" s="30" t="s">
        <v>468</v>
      </c>
      <c r="B515" s="41"/>
      <c r="C515" s="30"/>
    </row>
    <row r="516" spans="1:3">
      <c r="A516" s="30" t="s">
        <v>469</v>
      </c>
      <c r="B516" s="41">
        <f>SUM(B517:B523)</f>
        <v>0</v>
      </c>
      <c r="C516" s="30"/>
    </row>
    <row r="517" spans="1:3">
      <c r="A517" s="30" t="s">
        <v>125</v>
      </c>
      <c r="B517" s="41"/>
      <c r="C517" s="30"/>
    </row>
    <row r="518" spans="1:3">
      <c r="A518" s="30" t="s">
        <v>126</v>
      </c>
      <c r="B518" s="41"/>
      <c r="C518" s="30"/>
    </row>
    <row r="519" spans="1:3">
      <c r="A519" s="30" t="s">
        <v>127</v>
      </c>
      <c r="B519" s="41"/>
      <c r="C519" s="30"/>
    </row>
    <row r="520" spans="1:3">
      <c r="A520" s="30" t="s">
        <v>470</v>
      </c>
      <c r="B520" s="41"/>
      <c r="C520" s="30"/>
    </row>
    <row r="521" spans="1:3">
      <c r="A521" s="30" t="s">
        <v>471</v>
      </c>
      <c r="B521" s="41"/>
      <c r="C521" s="30"/>
    </row>
    <row r="522" spans="1:3">
      <c r="A522" s="30" t="s">
        <v>472</v>
      </c>
      <c r="B522" s="41"/>
      <c r="C522" s="30"/>
    </row>
    <row r="523" spans="1:3">
      <c r="A523" s="30" t="s">
        <v>473</v>
      </c>
      <c r="B523" s="41"/>
      <c r="C523" s="30"/>
    </row>
    <row r="524" spans="1:3">
      <c r="A524" s="30" t="s">
        <v>474</v>
      </c>
      <c r="B524" s="41">
        <f>SUM(B525:B534)</f>
        <v>300</v>
      </c>
      <c r="C524" s="30"/>
    </row>
    <row r="525" spans="1:3">
      <c r="A525" s="30" t="s">
        <v>125</v>
      </c>
      <c r="B525" s="41"/>
      <c r="C525" s="30"/>
    </row>
    <row r="526" spans="1:3">
      <c r="A526" s="30" t="s">
        <v>126</v>
      </c>
      <c r="B526" s="41"/>
      <c r="C526" s="30"/>
    </row>
    <row r="527" spans="1:3">
      <c r="A527" s="30" t="s">
        <v>127</v>
      </c>
      <c r="B527" s="41"/>
      <c r="C527" s="30"/>
    </row>
    <row r="528" spans="1:3">
      <c r="A528" s="30" t="s">
        <v>475</v>
      </c>
      <c r="B528" s="41"/>
      <c r="C528" s="30"/>
    </row>
    <row r="529" spans="1:3">
      <c r="A529" s="30" t="s">
        <v>476</v>
      </c>
      <c r="B529" s="41">
        <v>300</v>
      </c>
      <c r="C529" s="30"/>
    </row>
    <row r="530" spans="1:3">
      <c r="A530" s="30" t="s">
        <v>477</v>
      </c>
      <c r="B530" s="41"/>
      <c r="C530" s="30"/>
    </row>
    <row r="531" spans="1:3">
      <c r="A531" s="30" t="s">
        <v>478</v>
      </c>
      <c r="B531" s="41"/>
      <c r="C531" s="30"/>
    </row>
    <row r="532" spans="1:3">
      <c r="A532" s="30" t="s">
        <v>479</v>
      </c>
      <c r="B532" s="41"/>
      <c r="C532" s="30"/>
    </row>
    <row r="533" spans="1:3">
      <c r="A533" s="30" t="s">
        <v>480</v>
      </c>
      <c r="B533" s="41"/>
      <c r="C533" s="30"/>
    </row>
    <row r="534" spans="1:3">
      <c r="A534" s="30" t="s">
        <v>481</v>
      </c>
      <c r="B534" s="41"/>
      <c r="C534" s="30"/>
    </row>
    <row r="535" spans="1:3">
      <c r="A535" s="30" t="s">
        <v>482</v>
      </c>
      <c r="B535" s="41">
        <f>SUM(B536:B545)</f>
        <v>1272</v>
      </c>
      <c r="C535" s="30"/>
    </row>
    <row r="536" spans="1:3">
      <c r="A536" s="30" t="s">
        <v>125</v>
      </c>
      <c r="B536" s="41"/>
      <c r="C536" s="30"/>
    </row>
    <row r="537" spans="1:3">
      <c r="A537" s="30" t="s">
        <v>126</v>
      </c>
      <c r="B537" s="41"/>
      <c r="C537" s="30"/>
    </row>
    <row r="538" spans="1:3">
      <c r="A538" s="30" t="s">
        <v>127</v>
      </c>
      <c r="B538" s="41"/>
      <c r="C538" s="30"/>
    </row>
    <row r="539" spans="1:3">
      <c r="A539" s="30" t="s">
        <v>483</v>
      </c>
      <c r="B539" s="41"/>
      <c r="C539" s="30"/>
    </row>
    <row r="540" spans="1:3">
      <c r="A540" s="30" t="s">
        <v>484</v>
      </c>
      <c r="B540" s="41">
        <v>1272</v>
      </c>
      <c r="C540" s="30"/>
    </row>
    <row r="541" spans="1:3">
      <c r="A541" s="30" t="s">
        <v>485</v>
      </c>
      <c r="B541" s="41"/>
      <c r="C541" s="30"/>
    </row>
    <row r="542" spans="1:3">
      <c r="A542" s="30" t="s">
        <v>486</v>
      </c>
      <c r="B542" s="41"/>
      <c r="C542" s="30"/>
    </row>
    <row r="543" spans="1:3">
      <c r="A543" s="30" t="s">
        <v>487</v>
      </c>
      <c r="B543" s="41"/>
      <c r="C543" s="30"/>
    </row>
    <row r="544" spans="1:3">
      <c r="A544" s="30" t="s">
        <v>488</v>
      </c>
      <c r="B544" s="41"/>
      <c r="C544" s="30"/>
    </row>
    <row r="545" spans="1:3">
      <c r="A545" s="30" t="s">
        <v>489</v>
      </c>
      <c r="B545" s="41"/>
      <c r="C545" s="30"/>
    </row>
    <row r="546" spans="1:3">
      <c r="A546" s="30" t="s">
        <v>490</v>
      </c>
      <c r="B546" s="41">
        <v>2000</v>
      </c>
      <c r="C546" s="30"/>
    </row>
    <row r="547" spans="1:3">
      <c r="A547" s="30" t="s">
        <v>491</v>
      </c>
      <c r="B547" s="41"/>
      <c r="C547" s="30"/>
    </row>
    <row r="548" spans="1:3">
      <c r="A548" s="30" t="s">
        <v>492</v>
      </c>
      <c r="B548" s="41">
        <v>2000</v>
      </c>
      <c r="C548" s="30"/>
    </row>
    <row r="549" spans="1:3">
      <c r="A549" s="30" t="s">
        <v>493</v>
      </c>
      <c r="B549" s="41"/>
      <c r="C549" s="30"/>
    </row>
    <row r="550" spans="1:3">
      <c r="A550" s="30" t="s">
        <v>20</v>
      </c>
      <c r="B550" s="41">
        <f>B551+B565+B578+B587+B591+B601+B609+B615+B622+B641+B644+B647+B656+B660+B665</f>
        <v>5128</v>
      </c>
      <c r="C550" s="30"/>
    </row>
    <row r="551" spans="1:3">
      <c r="A551" s="30" t="s">
        <v>494</v>
      </c>
      <c r="B551" s="41">
        <f>SUM(B552:B564)</f>
        <v>0</v>
      </c>
      <c r="C551" s="30"/>
    </row>
    <row r="552" spans="1:3">
      <c r="A552" s="30" t="s">
        <v>125</v>
      </c>
      <c r="B552" s="41"/>
      <c r="C552" s="30"/>
    </row>
    <row r="553" spans="1:3">
      <c r="A553" s="30" t="s">
        <v>126</v>
      </c>
      <c r="B553" s="41"/>
      <c r="C553" s="30"/>
    </row>
    <row r="554" spans="1:3">
      <c r="A554" s="30" t="s">
        <v>127</v>
      </c>
      <c r="B554" s="41"/>
      <c r="C554" s="30"/>
    </row>
    <row r="555" spans="1:3">
      <c r="A555" s="30" t="s">
        <v>495</v>
      </c>
      <c r="B555" s="41"/>
      <c r="C555" s="30"/>
    </row>
    <row r="556" spans="1:3">
      <c r="A556" s="30" t="s">
        <v>496</v>
      </c>
      <c r="B556" s="41"/>
      <c r="C556" s="30"/>
    </row>
    <row r="557" spans="1:3">
      <c r="A557" s="30" t="s">
        <v>497</v>
      </c>
      <c r="B557" s="41"/>
      <c r="C557" s="30"/>
    </row>
    <row r="558" spans="1:3">
      <c r="A558" s="30" t="s">
        <v>498</v>
      </c>
      <c r="B558" s="41"/>
      <c r="C558" s="30"/>
    </row>
    <row r="559" spans="1:3">
      <c r="A559" s="30" t="s">
        <v>168</v>
      </c>
      <c r="B559" s="41"/>
      <c r="C559" s="30"/>
    </row>
    <row r="560" spans="1:3">
      <c r="A560" s="30" t="s">
        <v>499</v>
      </c>
      <c r="B560" s="41"/>
      <c r="C560" s="30"/>
    </row>
    <row r="561" spans="1:3">
      <c r="A561" s="30" t="s">
        <v>500</v>
      </c>
      <c r="B561" s="41"/>
      <c r="C561" s="30"/>
    </row>
    <row r="562" spans="1:3">
      <c r="A562" s="30" t="s">
        <v>501</v>
      </c>
      <c r="B562" s="41"/>
      <c r="C562" s="30"/>
    </row>
    <row r="563" spans="1:3">
      <c r="A563" s="30" t="s">
        <v>502</v>
      </c>
      <c r="B563" s="41"/>
      <c r="C563" s="30"/>
    </row>
    <row r="564" spans="1:3">
      <c r="A564" s="30" t="s">
        <v>503</v>
      </c>
      <c r="B564" s="41"/>
      <c r="C564" s="30"/>
    </row>
    <row r="565" spans="1:3">
      <c r="A565" s="30" t="s">
        <v>504</v>
      </c>
      <c r="B565" s="41">
        <f>SUM(B566:B575)</f>
        <v>0</v>
      </c>
      <c r="C565" s="30"/>
    </row>
    <row r="566" spans="1:3">
      <c r="A566" s="30" t="s">
        <v>125</v>
      </c>
      <c r="B566" s="41"/>
      <c r="C566" s="30"/>
    </row>
    <row r="567" spans="1:3">
      <c r="A567" s="30" t="s">
        <v>126</v>
      </c>
      <c r="B567" s="41"/>
      <c r="C567" s="30"/>
    </row>
    <row r="568" spans="1:3">
      <c r="A568" s="30" t="s">
        <v>127</v>
      </c>
      <c r="B568" s="41"/>
      <c r="C568" s="30"/>
    </row>
    <row r="569" spans="1:3">
      <c r="A569" s="30" t="s">
        <v>505</v>
      </c>
      <c r="B569" s="41"/>
      <c r="C569" s="30"/>
    </row>
    <row r="570" spans="1:3">
      <c r="A570" s="30" t="s">
        <v>506</v>
      </c>
      <c r="B570" s="41"/>
      <c r="C570" s="30"/>
    </row>
    <row r="571" spans="1:3">
      <c r="A571" s="30" t="s">
        <v>507</v>
      </c>
      <c r="B571" s="41"/>
      <c r="C571" s="30"/>
    </row>
    <row r="572" spans="1:3">
      <c r="A572" s="30" t="s">
        <v>508</v>
      </c>
      <c r="B572" s="41"/>
      <c r="C572" s="30"/>
    </row>
    <row r="573" spans="1:3">
      <c r="A573" s="30" t="s">
        <v>509</v>
      </c>
      <c r="B573" s="41"/>
      <c r="C573" s="30"/>
    </row>
    <row r="574" spans="1:3">
      <c r="A574" s="30" t="s">
        <v>510</v>
      </c>
      <c r="B574" s="41"/>
      <c r="C574" s="30"/>
    </row>
    <row r="575" spans="1:3">
      <c r="A575" s="30" t="s">
        <v>511</v>
      </c>
      <c r="B575" s="41"/>
      <c r="C575" s="30"/>
    </row>
    <row r="576" spans="1:3" s="49" customFormat="1" ht="14.25">
      <c r="A576" s="30" t="s">
        <v>512</v>
      </c>
      <c r="B576" s="41"/>
      <c r="C576" s="48"/>
    </row>
    <row r="577" spans="1:3" s="49" customFormat="1" ht="14.25">
      <c r="A577" s="30" t="s">
        <v>513</v>
      </c>
      <c r="B577" s="41"/>
      <c r="C577" s="48"/>
    </row>
    <row r="578" spans="1:3">
      <c r="A578" s="30" t="s">
        <v>514</v>
      </c>
      <c r="B578" s="41">
        <f>SUM(B579:B586)</f>
        <v>1657</v>
      </c>
      <c r="C578" s="30"/>
    </row>
    <row r="579" spans="1:3">
      <c r="A579" s="30" t="s">
        <v>515</v>
      </c>
      <c r="B579" s="41">
        <v>1504</v>
      </c>
      <c r="C579" s="30"/>
    </row>
    <row r="580" spans="1:3">
      <c r="A580" s="30" t="s">
        <v>516</v>
      </c>
      <c r="B580" s="41">
        <v>153</v>
      </c>
      <c r="C580" s="30"/>
    </row>
    <row r="581" spans="1:3">
      <c r="A581" s="30" t="s">
        <v>517</v>
      </c>
      <c r="B581" s="41"/>
      <c r="C581" s="30"/>
    </row>
    <row r="582" spans="1:3">
      <c r="A582" s="30" t="s">
        <v>518</v>
      </c>
      <c r="B582" s="41"/>
      <c r="C582" s="30"/>
    </row>
    <row r="583" spans="1:3" s="49" customFormat="1" ht="14.25">
      <c r="A583" s="30" t="s">
        <v>519</v>
      </c>
      <c r="B583" s="41"/>
      <c r="C583" s="48"/>
    </row>
    <row r="584" spans="1:3" s="49" customFormat="1" ht="14.25">
      <c r="A584" s="30" t="s">
        <v>520</v>
      </c>
      <c r="B584" s="41"/>
      <c r="C584" s="48"/>
    </row>
    <row r="585" spans="1:3" s="49" customFormat="1" ht="14.25">
      <c r="A585" s="30" t="s">
        <v>521</v>
      </c>
      <c r="B585" s="41"/>
      <c r="C585" s="48"/>
    </row>
    <row r="586" spans="1:3">
      <c r="A586" s="30" t="s">
        <v>522</v>
      </c>
      <c r="B586" s="41"/>
      <c r="C586" s="30"/>
    </row>
    <row r="587" spans="1:3">
      <c r="A587" s="30" t="s">
        <v>523</v>
      </c>
      <c r="B587" s="41">
        <f>SUM(B588:B590)</f>
        <v>0</v>
      </c>
      <c r="C587" s="30"/>
    </row>
    <row r="588" spans="1:3">
      <c r="A588" s="30" t="s">
        <v>524</v>
      </c>
      <c r="B588" s="41"/>
      <c r="C588" s="30"/>
    </row>
    <row r="589" spans="1:3">
      <c r="A589" s="30" t="s">
        <v>525</v>
      </c>
      <c r="B589" s="41"/>
      <c r="C589" s="30"/>
    </row>
    <row r="590" spans="1:3">
      <c r="A590" s="30" t="s">
        <v>526</v>
      </c>
      <c r="B590" s="41"/>
      <c r="C590" s="30"/>
    </row>
    <row r="591" spans="1:3">
      <c r="A591" s="30" t="s">
        <v>527</v>
      </c>
      <c r="B591" s="41">
        <f>SUM(B592:B600)</f>
        <v>300</v>
      </c>
      <c r="C591" s="30"/>
    </row>
    <row r="592" spans="1:3">
      <c r="A592" s="30" t="s">
        <v>528</v>
      </c>
      <c r="B592" s="41"/>
      <c r="C592" s="30"/>
    </row>
    <row r="593" spans="1:3">
      <c r="A593" s="30" t="s">
        <v>529</v>
      </c>
      <c r="B593" s="41"/>
      <c r="C593" s="30"/>
    </row>
    <row r="594" spans="1:3">
      <c r="A594" s="30" t="s">
        <v>530</v>
      </c>
      <c r="B594" s="41"/>
      <c r="C594" s="30"/>
    </row>
    <row r="595" spans="1:3">
      <c r="A595" s="30" t="s">
        <v>531</v>
      </c>
      <c r="B595" s="41"/>
      <c r="C595" s="30"/>
    </row>
    <row r="596" spans="1:3">
      <c r="A596" s="30" t="s">
        <v>532</v>
      </c>
      <c r="B596" s="41"/>
      <c r="C596" s="30"/>
    </row>
    <row r="597" spans="1:3">
      <c r="A597" s="30" t="s">
        <v>533</v>
      </c>
      <c r="B597" s="41"/>
      <c r="C597" s="30"/>
    </row>
    <row r="598" spans="1:3">
      <c r="A598" s="30" t="s">
        <v>534</v>
      </c>
      <c r="B598" s="41"/>
      <c r="C598" s="30"/>
    </row>
    <row r="599" spans="1:3">
      <c r="A599" s="30" t="s">
        <v>535</v>
      </c>
      <c r="B599" s="41"/>
      <c r="C599" s="30"/>
    </row>
    <row r="600" spans="1:3">
      <c r="A600" s="30" t="s">
        <v>536</v>
      </c>
      <c r="B600" s="41">
        <v>300</v>
      </c>
      <c r="C600" s="30"/>
    </row>
    <row r="601" spans="1:3">
      <c r="A601" s="30" t="s">
        <v>537</v>
      </c>
      <c r="B601" s="41">
        <f>SUM(B602:B608)</f>
        <v>600</v>
      </c>
      <c r="C601" s="30"/>
    </row>
    <row r="602" spans="1:3">
      <c r="A602" s="30" t="s">
        <v>538</v>
      </c>
      <c r="B602" s="41"/>
      <c r="C602" s="30"/>
    </row>
    <row r="603" spans="1:3">
      <c r="A603" s="30" t="s">
        <v>539</v>
      </c>
      <c r="B603" s="41"/>
      <c r="C603" s="30"/>
    </row>
    <row r="604" spans="1:3">
      <c r="A604" s="30" t="s">
        <v>540</v>
      </c>
      <c r="B604" s="41"/>
      <c r="C604" s="30"/>
    </row>
    <row r="605" spans="1:3">
      <c r="A605" s="30" t="s">
        <v>541</v>
      </c>
      <c r="B605" s="41"/>
      <c r="C605" s="30"/>
    </row>
    <row r="606" spans="1:3">
      <c r="A606" s="30" t="s">
        <v>542</v>
      </c>
      <c r="B606" s="41"/>
      <c r="C606" s="30"/>
    </row>
    <row r="607" spans="1:3">
      <c r="A607" s="30" t="s">
        <v>543</v>
      </c>
      <c r="B607" s="41"/>
      <c r="C607" s="30"/>
    </row>
    <row r="608" spans="1:3">
      <c r="A608" s="30" t="s">
        <v>544</v>
      </c>
      <c r="B608" s="41">
        <f>600</f>
        <v>600</v>
      </c>
      <c r="C608" s="30"/>
    </row>
    <row r="609" spans="1:3">
      <c r="A609" s="30" t="s">
        <v>545</v>
      </c>
      <c r="B609" s="41">
        <f>SUM(B610:B614)</f>
        <v>189</v>
      </c>
      <c r="C609" s="30"/>
    </row>
    <row r="610" spans="1:3">
      <c r="A610" s="30" t="s">
        <v>546</v>
      </c>
      <c r="B610" s="41">
        <f>86+50</f>
        <v>136</v>
      </c>
      <c r="C610" s="30"/>
    </row>
    <row r="611" spans="1:3">
      <c r="A611" s="30" t="s">
        <v>547</v>
      </c>
      <c r="B611" s="41"/>
      <c r="C611" s="30"/>
    </row>
    <row r="612" spans="1:3">
      <c r="A612" s="30" t="s">
        <v>548</v>
      </c>
      <c r="B612" s="41">
        <v>16</v>
      </c>
      <c r="C612" s="30"/>
    </row>
    <row r="613" spans="1:3">
      <c r="A613" s="30" t="s">
        <v>549</v>
      </c>
      <c r="B613" s="41">
        <f>11+26</f>
        <v>37</v>
      </c>
      <c r="C613" s="30"/>
    </row>
    <row r="614" spans="1:3">
      <c r="A614" s="30" t="s">
        <v>550</v>
      </c>
      <c r="B614" s="41"/>
      <c r="C614" s="30"/>
    </row>
    <row r="615" spans="1:3">
      <c r="A615" s="30" t="s">
        <v>551</v>
      </c>
      <c r="B615" s="41">
        <f>SUM(B616:B621)</f>
        <v>162</v>
      </c>
      <c r="C615" s="30"/>
    </row>
    <row r="616" spans="1:3">
      <c r="A616" s="30" t="s">
        <v>552</v>
      </c>
      <c r="B616" s="41">
        <f>30+61</f>
        <v>91</v>
      </c>
      <c r="C616" s="30"/>
    </row>
    <row r="617" spans="1:3">
      <c r="A617" s="30" t="s">
        <v>553</v>
      </c>
      <c r="B617" s="41"/>
      <c r="C617" s="30"/>
    </row>
    <row r="618" spans="1:3">
      <c r="A618" s="30" t="s">
        <v>554</v>
      </c>
      <c r="B618" s="41"/>
      <c r="C618" s="30"/>
    </row>
    <row r="619" spans="1:3">
      <c r="A619" s="30" t="s">
        <v>555</v>
      </c>
      <c r="B619" s="41"/>
      <c r="C619" s="30"/>
    </row>
    <row r="620" spans="1:3">
      <c r="A620" s="30" t="s">
        <v>556</v>
      </c>
      <c r="B620" s="41">
        <v>38</v>
      </c>
      <c r="C620" s="30"/>
    </row>
    <row r="621" spans="1:3">
      <c r="A621" s="30" t="s">
        <v>557</v>
      </c>
      <c r="B621" s="41">
        <v>33</v>
      </c>
      <c r="C621" s="30"/>
    </row>
    <row r="622" spans="1:3">
      <c r="A622" s="30" t="s">
        <v>558</v>
      </c>
      <c r="B622" s="41">
        <f>SUM(B623:B630)</f>
        <v>66</v>
      </c>
      <c r="C622" s="30"/>
    </row>
    <row r="623" spans="1:3">
      <c r="A623" s="30" t="s">
        <v>125</v>
      </c>
      <c r="B623" s="41"/>
      <c r="C623" s="30"/>
    </row>
    <row r="624" spans="1:3">
      <c r="A624" s="30" t="s">
        <v>126</v>
      </c>
      <c r="B624" s="41"/>
      <c r="C624" s="30"/>
    </row>
    <row r="625" spans="1:3">
      <c r="A625" s="30" t="s">
        <v>127</v>
      </c>
      <c r="B625" s="41"/>
      <c r="C625" s="30"/>
    </row>
    <row r="626" spans="1:3">
      <c r="A626" s="30" t="s">
        <v>559</v>
      </c>
      <c r="B626" s="41">
        <v>50</v>
      </c>
      <c r="C626" s="30"/>
    </row>
    <row r="627" spans="1:3">
      <c r="A627" s="30" t="s">
        <v>560</v>
      </c>
      <c r="B627" s="41">
        <v>16</v>
      </c>
      <c r="C627" s="30"/>
    </row>
    <row r="628" spans="1:3">
      <c r="A628" s="30" t="s">
        <v>561</v>
      </c>
      <c r="B628" s="41"/>
      <c r="C628" s="30"/>
    </row>
    <row r="629" spans="1:3" s="49" customFormat="1" ht="14.25">
      <c r="A629" s="30" t="s">
        <v>562</v>
      </c>
      <c r="B629" s="41"/>
      <c r="C629" s="48"/>
    </row>
    <row r="630" spans="1:3">
      <c r="A630" s="30" t="s">
        <v>563</v>
      </c>
      <c r="B630" s="41"/>
      <c r="C630" s="30"/>
    </row>
    <row r="631" spans="1:3">
      <c r="A631" s="30" t="s">
        <v>564</v>
      </c>
      <c r="B631" s="41">
        <f>SUM(B632:B635)</f>
        <v>0</v>
      </c>
      <c r="C631" s="30"/>
    </row>
    <row r="632" spans="1:3">
      <c r="A632" s="30" t="s">
        <v>565</v>
      </c>
      <c r="B632" s="41"/>
      <c r="C632" s="30"/>
    </row>
    <row r="633" spans="1:3">
      <c r="A633" s="30" t="s">
        <v>566</v>
      </c>
      <c r="B633" s="41"/>
      <c r="C633" s="30"/>
    </row>
    <row r="634" spans="1:3">
      <c r="A634" s="30" t="s">
        <v>567</v>
      </c>
      <c r="B634" s="41"/>
      <c r="C634" s="30"/>
    </row>
    <row r="635" spans="1:3">
      <c r="A635" s="30" t="s">
        <v>568</v>
      </c>
      <c r="B635" s="41"/>
      <c r="C635" s="30"/>
    </row>
    <row r="636" spans="1:3">
      <c r="A636" s="30" t="s">
        <v>569</v>
      </c>
      <c r="B636" s="41"/>
      <c r="C636" s="30"/>
    </row>
    <row r="637" spans="1:3">
      <c r="A637" s="30" t="s">
        <v>125</v>
      </c>
      <c r="B637" s="41"/>
      <c r="C637" s="30"/>
    </row>
    <row r="638" spans="1:3">
      <c r="A638" s="30" t="s">
        <v>126</v>
      </c>
      <c r="B638" s="41"/>
      <c r="C638" s="30"/>
    </row>
    <row r="639" spans="1:3">
      <c r="A639" s="30" t="s">
        <v>127</v>
      </c>
      <c r="B639" s="41"/>
      <c r="C639" s="30"/>
    </row>
    <row r="640" spans="1:3">
      <c r="A640" s="30" t="s">
        <v>570</v>
      </c>
      <c r="B640" s="41"/>
      <c r="C640" s="30"/>
    </row>
    <row r="641" spans="1:3">
      <c r="A641" s="30" t="s">
        <v>571</v>
      </c>
      <c r="B641" s="41">
        <f>SUM(B642:B643)</f>
        <v>156</v>
      </c>
      <c r="C641" s="30"/>
    </row>
    <row r="642" spans="1:3">
      <c r="A642" s="30" t="s">
        <v>572</v>
      </c>
      <c r="B642" s="41">
        <v>156</v>
      </c>
      <c r="C642" s="30"/>
    </row>
    <row r="643" spans="1:3">
      <c r="A643" s="30" t="s">
        <v>573</v>
      </c>
      <c r="B643" s="41"/>
      <c r="C643" s="30"/>
    </row>
    <row r="644" spans="1:3">
      <c r="A644" s="30" t="s">
        <v>574</v>
      </c>
      <c r="B644" s="41">
        <f>SUM(B645:B646)</f>
        <v>80</v>
      </c>
      <c r="C644" s="30"/>
    </row>
    <row r="645" spans="1:3">
      <c r="A645" s="30" t="s">
        <v>575</v>
      </c>
      <c r="B645" s="41">
        <v>60</v>
      </c>
      <c r="C645" s="30"/>
    </row>
    <row r="646" spans="1:3">
      <c r="A646" s="30" t="s">
        <v>576</v>
      </c>
      <c r="B646" s="41">
        <v>20</v>
      </c>
      <c r="C646" s="30"/>
    </row>
    <row r="647" spans="1:3" s="49" customFormat="1" ht="14.25">
      <c r="A647" s="30" t="s">
        <v>577</v>
      </c>
      <c r="B647" s="41">
        <f>SUM(B648:B649)</f>
        <v>123</v>
      </c>
      <c r="C647" s="48"/>
    </row>
    <row r="648" spans="1:3" s="49" customFormat="1" ht="14.25">
      <c r="A648" s="30" t="s">
        <v>578</v>
      </c>
      <c r="B648" s="41"/>
      <c r="C648" s="48"/>
    </row>
    <row r="649" spans="1:3" s="49" customFormat="1" ht="14.25">
      <c r="A649" s="30" t="s">
        <v>579</v>
      </c>
      <c r="B649" s="41">
        <v>123</v>
      </c>
      <c r="C649" s="48"/>
    </row>
    <row r="650" spans="1:3">
      <c r="A650" s="30" t="s">
        <v>580</v>
      </c>
      <c r="B650" s="41"/>
      <c r="C650" s="30"/>
    </row>
    <row r="651" spans="1:3">
      <c r="A651" s="30" t="s">
        <v>581</v>
      </c>
      <c r="B651" s="41"/>
      <c r="C651" s="30"/>
    </row>
    <row r="652" spans="1:3">
      <c r="A652" s="30" t="s">
        <v>582</v>
      </c>
      <c r="B652" s="41"/>
      <c r="C652" s="30"/>
    </row>
    <row r="653" spans="1:3">
      <c r="A653" s="30" t="s">
        <v>583</v>
      </c>
      <c r="B653" s="41"/>
      <c r="C653" s="30"/>
    </row>
    <row r="654" spans="1:3">
      <c r="A654" s="30" t="s">
        <v>584</v>
      </c>
      <c r="B654" s="41"/>
      <c r="C654" s="30"/>
    </row>
    <row r="655" spans="1:3">
      <c r="A655" s="30" t="s">
        <v>585</v>
      </c>
      <c r="B655" s="41"/>
      <c r="C655" s="30"/>
    </row>
    <row r="656" spans="1:3" s="49" customFormat="1" ht="14.25">
      <c r="A656" s="30" t="s">
        <v>586</v>
      </c>
      <c r="B656" s="41">
        <f>B657+B658+B659</f>
        <v>1795</v>
      </c>
      <c r="C656" s="48"/>
    </row>
    <row r="657" spans="1:3" s="49" customFormat="1" ht="14.25">
      <c r="A657" s="30" t="s">
        <v>587</v>
      </c>
      <c r="B657" s="114"/>
      <c r="C657" s="48"/>
    </row>
    <row r="658" spans="1:3" s="49" customFormat="1" ht="14.25">
      <c r="A658" s="30" t="s">
        <v>588</v>
      </c>
      <c r="B658" s="114">
        <v>1713</v>
      </c>
      <c r="C658" s="48"/>
    </row>
    <row r="659" spans="1:3" s="49" customFormat="1" ht="14.25">
      <c r="A659" s="30" t="s">
        <v>589</v>
      </c>
      <c r="B659" s="114">
        <v>82</v>
      </c>
      <c r="C659" s="48"/>
    </row>
    <row r="660" spans="1:3" s="49" customFormat="1" ht="14.25">
      <c r="A660" s="30" t="s">
        <v>590</v>
      </c>
      <c r="B660" s="41">
        <f>SUM(B661:B664)</f>
        <v>0</v>
      </c>
      <c r="C660" s="48"/>
    </row>
    <row r="661" spans="1:3" s="49" customFormat="1" ht="14.25">
      <c r="A661" s="30" t="s">
        <v>591</v>
      </c>
      <c r="B661" s="41"/>
      <c r="C661" s="48"/>
    </row>
    <row r="662" spans="1:3" s="49" customFormat="1" ht="14.25">
      <c r="A662" s="30" t="s">
        <v>592</v>
      </c>
      <c r="B662" s="41"/>
      <c r="C662" s="48"/>
    </row>
    <row r="663" spans="1:3" s="49" customFormat="1" ht="14.25">
      <c r="A663" s="30" t="s">
        <v>593</v>
      </c>
      <c r="B663" s="41"/>
      <c r="C663" s="48"/>
    </row>
    <row r="664" spans="1:3" s="49" customFormat="1" ht="14.25">
      <c r="A664" s="30" t="s">
        <v>594</v>
      </c>
      <c r="B664" s="41"/>
      <c r="C664" s="48"/>
    </row>
    <row r="665" spans="1:3">
      <c r="A665" s="30" t="s">
        <v>595</v>
      </c>
      <c r="B665" s="41"/>
      <c r="C665" s="30"/>
    </row>
    <row r="666" spans="1:3">
      <c r="A666" s="30" t="s">
        <v>596</v>
      </c>
      <c r="B666" s="41">
        <f>B667+B672+B685+B689+B701+B704+B708+B718+B723+B729+B733+B736</f>
        <v>1251</v>
      </c>
      <c r="C666" s="30"/>
    </row>
    <row r="667" spans="1:3">
      <c r="A667" s="30" t="s">
        <v>597</v>
      </c>
      <c r="B667" s="41">
        <f>SUM(B668:B671)</f>
        <v>0</v>
      </c>
      <c r="C667" s="30"/>
    </row>
    <row r="668" spans="1:3">
      <c r="A668" s="30" t="s">
        <v>125</v>
      </c>
      <c r="B668" s="41"/>
      <c r="C668" s="30"/>
    </row>
    <row r="669" spans="1:3">
      <c r="A669" s="30" t="s">
        <v>126</v>
      </c>
      <c r="B669" s="41"/>
      <c r="C669" s="30"/>
    </row>
    <row r="670" spans="1:3">
      <c r="A670" s="30" t="s">
        <v>127</v>
      </c>
      <c r="B670" s="41"/>
      <c r="C670" s="30"/>
    </row>
    <row r="671" spans="1:3">
      <c r="A671" s="30" t="s">
        <v>598</v>
      </c>
      <c r="B671" s="41"/>
      <c r="C671" s="30"/>
    </row>
    <row r="672" spans="1:3">
      <c r="A672" s="30" t="s">
        <v>599</v>
      </c>
      <c r="B672" s="41">
        <v>800</v>
      </c>
      <c r="C672" s="30"/>
    </row>
    <row r="673" spans="1:3">
      <c r="A673" s="30" t="s">
        <v>600</v>
      </c>
      <c r="B673" s="41">
        <v>800</v>
      </c>
      <c r="C673" s="30"/>
    </row>
    <row r="674" spans="1:3">
      <c r="A674" s="30" t="s">
        <v>601</v>
      </c>
      <c r="B674" s="41"/>
      <c r="C674" s="30"/>
    </row>
    <row r="675" spans="1:3">
      <c r="A675" s="30" t="s">
        <v>602</v>
      </c>
      <c r="B675" s="41"/>
      <c r="C675" s="30"/>
    </row>
    <row r="676" spans="1:3">
      <c r="A676" s="30" t="s">
        <v>603</v>
      </c>
      <c r="B676" s="41"/>
      <c r="C676" s="30"/>
    </row>
    <row r="677" spans="1:3">
      <c r="A677" s="30" t="s">
        <v>604</v>
      </c>
      <c r="B677" s="41"/>
      <c r="C677" s="30"/>
    </row>
    <row r="678" spans="1:3">
      <c r="A678" s="30" t="s">
        <v>605</v>
      </c>
      <c r="B678" s="41"/>
      <c r="C678" s="30"/>
    </row>
    <row r="679" spans="1:3">
      <c r="A679" s="30" t="s">
        <v>606</v>
      </c>
      <c r="B679" s="41"/>
      <c r="C679" s="30"/>
    </row>
    <row r="680" spans="1:3">
      <c r="A680" s="30" t="s">
        <v>607</v>
      </c>
      <c r="B680" s="41"/>
      <c r="C680" s="30"/>
    </row>
    <row r="681" spans="1:3">
      <c r="A681" s="30" t="s">
        <v>608</v>
      </c>
      <c r="B681" s="41"/>
      <c r="C681" s="30"/>
    </row>
    <row r="682" spans="1:3">
      <c r="A682" s="30" t="s">
        <v>609</v>
      </c>
      <c r="B682" s="41"/>
      <c r="C682" s="30"/>
    </row>
    <row r="683" spans="1:3">
      <c r="A683" s="30" t="s">
        <v>610</v>
      </c>
      <c r="B683" s="41"/>
      <c r="C683" s="30"/>
    </row>
    <row r="684" spans="1:3">
      <c r="A684" s="30" t="s">
        <v>611</v>
      </c>
      <c r="B684" s="41"/>
      <c r="C684" s="30"/>
    </row>
    <row r="685" spans="1:3">
      <c r="A685" s="30" t="s">
        <v>612</v>
      </c>
      <c r="B685" s="41">
        <f>SUM(B686:B688)</f>
        <v>0</v>
      </c>
      <c r="C685" s="30"/>
    </row>
    <row r="686" spans="1:3">
      <c r="A686" s="30" t="s">
        <v>613</v>
      </c>
      <c r="B686" s="41"/>
      <c r="C686" s="30"/>
    </row>
    <row r="687" spans="1:3">
      <c r="A687" s="30" t="s">
        <v>614</v>
      </c>
      <c r="B687" s="41"/>
      <c r="C687" s="30"/>
    </row>
    <row r="688" spans="1:3">
      <c r="A688" s="30" t="s">
        <v>615</v>
      </c>
      <c r="B688" s="41"/>
      <c r="C688" s="30"/>
    </row>
    <row r="689" spans="1:3">
      <c r="A689" s="30" t="s">
        <v>616</v>
      </c>
      <c r="B689" s="41">
        <f>SUM(B690:B700)</f>
        <v>0</v>
      </c>
      <c r="C689" s="30"/>
    </row>
    <row r="690" spans="1:3">
      <c r="A690" s="30" t="s">
        <v>617</v>
      </c>
      <c r="B690" s="41"/>
      <c r="C690" s="30"/>
    </row>
    <row r="691" spans="1:3">
      <c r="A691" s="30" t="s">
        <v>618</v>
      </c>
      <c r="B691" s="41"/>
      <c r="C691" s="30"/>
    </row>
    <row r="692" spans="1:3">
      <c r="A692" s="30" t="s">
        <v>619</v>
      </c>
      <c r="B692" s="41"/>
      <c r="C692" s="30"/>
    </row>
    <row r="693" spans="1:3">
      <c r="A693" s="30" t="s">
        <v>620</v>
      </c>
      <c r="B693" s="41"/>
      <c r="C693" s="30"/>
    </row>
    <row r="694" spans="1:3">
      <c r="A694" s="30" t="s">
        <v>621</v>
      </c>
      <c r="B694" s="41"/>
      <c r="C694" s="30"/>
    </row>
    <row r="695" spans="1:3">
      <c r="A695" s="30" t="s">
        <v>622</v>
      </c>
      <c r="B695" s="41"/>
      <c r="C695" s="30"/>
    </row>
    <row r="696" spans="1:3">
      <c r="A696" s="30" t="s">
        <v>623</v>
      </c>
      <c r="B696" s="41"/>
      <c r="C696" s="30"/>
    </row>
    <row r="697" spans="1:3">
      <c r="A697" s="30" t="s">
        <v>624</v>
      </c>
      <c r="B697" s="41"/>
      <c r="C697" s="30"/>
    </row>
    <row r="698" spans="1:3">
      <c r="A698" s="30" t="s">
        <v>625</v>
      </c>
      <c r="B698" s="41"/>
      <c r="C698" s="30"/>
    </row>
    <row r="699" spans="1:3">
      <c r="A699" s="30" t="s">
        <v>626</v>
      </c>
      <c r="B699" s="41"/>
      <c r="C699" s="30"/>
    </row>
    <row r="700" spans="1:3">
      <c r="A700" s="30" t="s">
        <v>627</v>
      </c>
      <c r="B700" s="41"/>
      <c r="C700" s="30"/>
    </row>
    <row r="701" spans="1:3">
      <c r="A701" s="30" t="s">
        <v>628</v>
      </c>
      <c r="B701" s="41"/>
      <c r="C701" s="30"/>
    </row>
    <row r="702" spans="1:3">
      <c r="A702" s="30" t="s">
        <v>629</v>
      </c>
      <c r="B702" s="41"/>
      <c r="C702" s="30"/>
    </row>
    <row r="703" spans="1:3">
      <c r="A703" s="30" t="s">
        <v>630</v>
      </c>
      <c r="B703" s="41"/>
      <c r="C703" s="30"/>
    </row>
    <row r="704" spans="1:3">
      <c r="A704" s="30" t="s">
        <v>631</v>
      </c>
      <c r="B704" s="41">
        <f>SUM(B705:B707)</f>
        <v>220</v>
      </c>
      <c r="C704" s="30"/>
    </row>
    <row r="705" spans="1:3">
      <c r="A705" s="30" t="s">
        <v>632</v>
      </c>
      <c r="B705" s="41">
        <v>220</v>
      </c>
      <c r="C705" s="30"/>
    </row>
    <row r="706" spans="1:3">
      <c r="A706" s="30" t="s">
        <v>633</v>
      </c>
      <c r="B706" s="41"/>
      <c r="C706" s="30"/>
    </row>
    <row r="707" spans="1:3">
      <c r="A707" s="30" t="s">
        <v>634</v>
      </c>
      <c r="B707" s="41"/>
      <c r="C707" s="30"/>
    </row>
    <row r="708" spans="1:3">
      <c r="A708" s="30" t="s">
        <v>635</v>
      </c>
      <c r="B708" s="41">
        <f>SUM(B709:B717)</f>
        <v>231</v>
      </c>
      <c r="C708" s="30"/>
    </row>
    <row r="709" spans="1:3">
      <c r="A709" s="30" t="s">
        <v>125</v>
      </c>
      <c r="B709" s="114">
        <v>231</v>
      </c>
      <c r="C709" s="30"/>
    </row>
    <row r="710" spans="1:3">
      <c r="A710" s="30" t="s">
        <v>126</v>
      </c>
      <c r="B710" s="114"/>
      <c r="C710" s="30"/>
    </row>
    <row r="711" spans="1:3">
      <c r="A711" s="30" t="s">
        <v>127</v>
      </c>
      <c r="B711" s="41"/>
      <c r="C711" s="30"/>
    </row>
    <row r="712" spans="1:3">
      <c r="A712" s="30" t="s">
        <v>636</v>
      </c>
      <c r="B712" s="41"/>
      <c r="C712" s="30"/>
    </row>
    <row r="713" spans="1:3">
      <c r="A713" s="30" t="s">
        <v>637</v>
      </c>
      <c r="B713" s="41"/>
      <c r="C713" s="30"/>
    </row>
    <row r="714" spans="1:3">
      <c r="A714" s="30" t="s">
        <v>638</v>
      </c>
      <c r="B714" s="41"/>
      <c r="C714" s="30"/>
    </row>
    <row r="715" spans="1:3">
      <c r="A715" s="30" t="s">
        <v>639</v>
      </c>
      <c r="B715" s="41"/>
      <c r="C715" s="30"/>
    </row>
    <row r="716" spans="1:3">
      <c r="A716" s="30" t="s">
        <v>134</v>
      </c>
      <c r="B716" s="41"/>
      <c r="C716" s="30"/>
    </row>
    <row r="717" spans="1:3">
      <c r="A717" s="30" t="s">
        <v>640</v>
      </c>
      <c r="B717" s="41"/>
      <c r="C717" s="30"/>
    </row>
    <row r="718" spans="1:3" s="49" customFormat="1" ht="14.25">
      <c r="A718" s="30" t="s">
        <v>641</v>
      </c>
      <c r="B718" s="41">
        <f>SUM(B719:B722)</f>
        <v>0</v>
      </c>
      <c r="C718" s="48"/>
    </row>
    <row r="719" spans="1:3" s="49" customFormat="1" ht="14.25">
      <c r="A719" s="30" t="s">
        <v>642</v>
      </c>
      <c r="B719" s="41"/>
      <c r="C719" s="48"/>
    </row>
    <row r="720" spans="1:3" s="49" customFormat="1" ht="14.25">
      <c r="A720" s="30" t="s">
        <v>643</v>
      </c>
      <c r="B720" s="41"/>
      <c r="C720" s="48"/>
    </row>
    <row r="721" spans="1:3" s="49" customFormat="1" ht="14.25">
      <c r="A721" s="30" t="s">
        <v>644</v>
      </c>
      <c r="B721" s="41"/>
      <c r="C721" s="48"/>
    </row>
    <row r="722" spans="1:3" s="49" customFormat="1" ht="14.25">
      <c r="A722" s="30" t="s">
        <v>645</v>
      </c>
      <c r="B722" s="41"/>
      <c r="C722" s="48"/>
    </row>
    <row r="723" spans="1:3" s="49" customFormat="1" ht="14.25">
      <c r="A723" s="30" t="s">
        <v>646</v>
      </c>
      <c r="B723" s="41">
        <f>SUM(B724:B728)</f>
        <v>0</v>
      </c>
      <c r="C723" s="48"/>
    </row>
    <row r="724" spans="1:3" s="49" customFormat="1" ht="14.25">
      <c r="A724" s="30" t="s">
        <v>647</v>
      </c>
      <c r="B724" s="41"/>
      <c r="C724" s="48"/>
    </row>
    <row r="725" spans="1:3" s="49" customFormat="1" ht="14.25">
      <c r="A725" s="30" t="s">
        <v>648</v>
      </c>
      <c r="B725" s="41"/>
      <c r="C725" s="48"/>
    </row>
    <row r="726" spans="1:3" s="49" customFormat="1" ht="14.25">
      <c r="A726" s="30" t="s">
        <v>649</v>
      </c>
      <c r="B726" s="41"/>
      <c r="C726" s="48"/>
    </row>
    <row r="727" spans="1:3" s="49" customFormat="1" ht="14.25">
      <c r="A727" s="30" t="s">
        <v>650</v>
      </c>
      <c r="B727" s="41"/>
      <c r="C727" s="48"/>
    </row>
    <row r="728" spans="1:3" s="49" customFormat="1" ht="14.25">
      <c r="A728" s="30" t="s">
        <v>651</v>
      </c>
      <c r="B728" s="41"/>
      <c r="C728" s="48"/>
    </row>
    <row r="729" spans="1:3" s="49" customFormat="1" ht="14.25">
      <c r="A729" s="30" t="s">
        <v>652</v>
      </c>
      <c r="B729" s="41">
        <f>B730+B731+B732</f>
        <v>0</v>
      </c>
      <c r="C729" s="48"/>
    </row>
    <row r="730" spans="1:3" s="49" customFormat="1" ht="14.25">
      <c r="A730" s="30" t="s">
        <v>653</v>
      </c>
      <c r="B730" s="41"/>
      <c r="C730" s="48"/>
    </row>
    <row r="731" spans="1:3" s="49" customFormat="1" ht="14.25">
      <c r="A731" s="30" t="s">
        <v>654</v>
      </c>
      <c r="B731" s="41"/>
      <c r="C731" s="48"/>
    </row>
    <row r="732" spans="1:3" s="49" customFormat="1" ht="14.25">
      <c r="A732" s="30" t="s">
        <v>655</v>
      </c>
      <c r="B732" s="41"/>
      <c r="C732" s="48"/>
    </row>
    <row r="733" spans="1:3" s="49" customFormat="1" ht="14.25">
      <c r="A733" s="30" t="s">
        <v>656</v>
      </c>
      <c r="B733" s="41">
        <f>B734+B735</f>
        <v>0</v>
      </c>
      <c r="C733" s="48"/>
    </row>
    <row r="734" spans="1:3" s="49" customFormat="1" ht="14.25">
      <c r="A734" s="30" t="s">
        <v>657</v>
      </c>
      <c r="B734" s="41"/>
      <c r="C734" s="48"/>
    </row>
    <row r="735" spans="1:3" s="49" customFormat="1" ht="14.25">
      <c r="A735" s="30" t="s">
        <v>658</v>
      </c>
      <c r="B735" s="41"/>
      <c r="C735" s="48"/>
    </row>
    <row r="736" spans="1:3">
      <c r="A736" s="30" t="s">
        <v>659</v>
      </c>
      <c r="B736" s="41"/>
      <c r="C736" s="30"/>
    </row>
    <row r="737" spans="1:3">
      <c r="A737" s="30" t="s">
        <v>23</v>
      </c>
      <c r="B737" s="41">
        <f>B738+B747+B751+B759+B784+B808</f>
        <v>2090</v>
      </c>
      <c r="C737" s="30"/>
    </row>
    <row r="738" spans="1:3">
      <c r="A738" s="30" t="s">
        <v>660</v>
      </c>
      <c r="B738" s="41">
        <f>SUM(B739:B746)</f>
        <v>68</v>
      </c>
      <c r="C738" s="30"/>
    </row>
    <row r="739" spans="1:3">
      <c r="A739" s="30" t="s">
        <v>125</v>
      </c>
      <c r="B739" s="41">
        <v>16</v>
      </c>
      <c r="C739" s="30"/>
    </row>
    <row r="740" spans="1:3">
      <c r="A740" s="30" t="s">
        <v>126</v>
      </c>
      <c r="B740" s="41">
        <v>52</v>
      </c>
      <c r="C740" s="30"/>
    </row>
    <row r="741" spans="1:3">
      <c r="A741" s="30" t="s">
        <v>127</v>
      </c>
      <c r="B741" s="41"/>
      <c r="C741" s="30"/>
    </row>
    <row r="742" spans="1:3">
      <c r="A742" s="30" t="s">
        <v>661</v>
      </c>
      <c r="B742" s="41"/>
      <c r="C742" s="30"/>
    </row>
    <row r="743" spans="1:3">
      <c r="A743" s="30" t="s">
        <v>662</v>
      </c>
      <c r="B743" s="41"/>
      <c r="C743" s="30"/>
    </row>
    <row r="744" spans="1:3">
      <c r="A744" s="30" t="s">
        <v>663</v>
      </c>
      <c r="B744" s="41"/>
      <c r="C744" s="30"/>
    </row>
    <row r="745" spans="1:3">
      <c r="A745" s="30" t="s">
        <v>664</v>
      </c>
      <c r="B745" s="41"/>
      <c r="C745" s="30"/>
    </row>
    <row r="746" spans="1:3">
      <c r="A746" s="30" t="s">
        <v>665</v>
      </c>
      <c r="B746" s="41"/>
      <c r="C746" s="30"/>
    </row>
    <row r="747" spans="1:3">
      <c r="A747" s="30" t="s">
        <v>666</v>
      </c>
      <c r="B747" s="41">
        <f>SUM(B748:B750)</f>
        <v>0</v>
      </c>
      <c r="C747" s="30"/>
    </row>
    <row r="748" spans="1:3">
      <c r="A748" s="30" t="s">
        <v>667</v>
      </c>
      <c r="B748" s="41"/>
      <c r="C748" s="30"/>
    </row>
    <row r="749" spans="1:3">
      <c r="A749" s="30" t="s">
        <v>668</v>
      </c>
      <c r="B749" s="41"/>
      <c r="C749" s="30"/>
    </row>
    <row r="750" spans="1:3">
      <c r="A750" s="30" t="s">
        <v>669</v>
      </c>
      <c r="B750" s="41"/>
      <c r="C750" s="30"/>
    </row>
    <row r="751" spans="1:3">
      <c r="A751" s="30" t="s">
        <v>670</v>
      </c>
      <c r="B751" s="41">
        <f>SUM(B752:B758)</f>
        <v>2022</v>
      </c>
      <c r="C751" s="30"/>
    </row>
    <row r="752" spans="1:3">
      <c r="A752" s="30" t="s">
        <v>671</v>
      </c>
      <c r="B752" s="41">
        <v>490</v>
      </c>
      <c r="C752" s="30"/>
    </row>
    <row r="753" spans="1:3">
      <c r="A753" s="30" t="s">
        <v>672</v>
      </c>
      <c r="B753" s="41">
        <v>1132</v>
      </c>
      <c r="C753" s="30"/>
    </row>
    <row r="754" spans="1:3">
      <c r="A754" s="30" t="s">
        <v>673</v>
      </c>
      <c r="B754" s="41"/>
      <c r="C754" s="30"/>
    </row>
    <row r="755" spans="1:3">
      <c r="A755" s="30" t="s">
        <v>674</v>
      </c>
      <c r="B755" s="41"/>
      <c r="C755" s="30"/>
    </row>
    <row r="756" spans="1:3">
      <c r="A756" s="30" t="s">
        <v>675</v>
      </c>
      <c r="B756" s="41"/>
      <c r="C756" s="30"/>
    </row>
    <row r="757" spans="1:3">
      <c r="A757" s="30" t="s">
        <v>676</v>
      </c>
      <c r="B757" s="41"/>
      <c r="C757" s="30"/>
    </row>
    <row r="758" spans="1:3">
      <c r="A758" s="30" t="s">
        <v>677</v>
      </c>
      <c r="B758" s="41">
        <v>400</v>
      </c>
      <c r="C758" s="30"/>
    </row>
    <row r="759" spans="1:3">
      <c r="A759" s="30" t="s">
        <v>678</v>
      </c>
      <c r="B759" s="41">
        <f>SUM(B760:B764)</f>
        <v>0</v>
      </c>
      <c r="C759" s="30"/>
    </row>
    <row r="760" spans="1:3">
      <c r="A760" s="30" t="s">
        <v>679</v>
      </c>
      <c r="B760" s="41"/>
      <c r="C760" s="30"/>
    </row>
    <row r="761" spans="1:3">
      <c r="A761" s="30" t="s">
        <v>680</v>
      </c>
      <c r="B761" s="41"/>
      <c r="C761" s="30"/>
    </row>
    <row r="762" spans="1:3">
      <c r="A762" s="30" t="s">
        <v>681</v>
      </c>
      <c r="B762" s="41"/>
      <c r="C762" s="30"/>
    </row>
    <row r="763" spans="1:3">
      <c r="A763" s="30" t="s">
        <v>682</v>
      </c>
      <c r="B763" s="41"/>
      <c r="C763" s="30"/>
    </row>
    <row r="764" spans="1:3">
      <c r="A764" s="30" t="s">
        <v>683</v>
      </c>
      <c r="B764" s="41"/>
      <c r="C764" s="30"/>
    </row>
    <row r="765" spans="1:3">
      <c r="A765" s="30" t="s">
        <v>684</v>
      </c>
      <c r="B765" s="41"/>
      <c r="C765" s="30"/>
    </row>
    <row r="766" spans="1:3">
      <c r="A766" s="30" t="s">
        <v>685</v>
      </c>
      <c r="B766" s="41"/>
      <c r="C766" s="30"/>
    </row>
    <row r="767" spans="1:3">
      <c r="A767" s="30" t="s">
        <v>686</v>
      </c>
      <c r="B767" s="41"/>
      <c r="C767" s="30"/>
    </row>
    <row r="768" spans="1:3">
      <c r="A768" s="30" t="s">
        <v>687</v>
      </c>
      <c r="B768" s="41"/>
      <c r="C768" s="30"/>
    </row>
    <row r="769" spans="1:3">
      <c r="A769" s="30" t="s">
        <v>688</v>
      </c>
      <c r="B769" s="41"/>
      <c r="C769" s="30"/>
    </row>
    <row r="770" spans="1:3">
      <c r="A770" s="30" t="s">
        <v>689</v>
      </c>
      <c r="B770" s="41"/>
      <c r="C770" s="30"/>
    </row>
    <row r="771" spans="1:3">
      <c r="A771" s="30" t="s">
        <v>690</v>
      </c>
      <c r="B771" s="41"/>
      <c r="C771" s="30"/>
    </row>
    <row r="772" spans="1:3">
      <c r="A772" s="30" t="s">
        <v>691</v>
      </c>
      <c r="B772" s="41"/>
      <c r="C772" s="30"/>
    </row>
    <row r="773" spans="1:3">
      <c r="A773" s="30" t="s">
        <v>692</v>
      </c>
      <c r="B773" s="41"/>
      <c r="C773" s="30"/>
    </row>
    <row r="774" spans="1:3">
      <c r="A774" s="30" t="s">
        <v>693</v>
      </c>
      <c r="B774" s="41"/>
      <c r="C774" s="30"/>
    </row>
    <row r="775" spans="1:3">
      <c r="A775" s="30" t="s">
        <v>694</v>
      </c>
      <c r="B775" s="41"/>
      <c r="C775" s="30"/>
    </row>
    <row r="776" spans="1:3">
      <c r="A776" s="30" t="s">
        <v>695</v>
      </c>
      <c r="B776" s="41"/>
      <c r="C776" s="30"/>
    </row>
    <row r="777" spans="1:3">
      <c r="A777" s="30" t="s">
        <v>696</v>
      </c>
      <c r="B777" s="41"/>
      <c r="C777" s="30"/>
    </row>
    <row r="778" spans="1:3">
      <c r="A778" s="30" t="s">
        <v>697</v>
      </c>
      <c r="B778" s="41"/>
      <c r="C778" s="30"/>
    </row>
    <row r="779" spans="1:3">
      <c r="A779" s="30" t="s">
        <v>698</v>
      </c>
      <c r="B779" s="41"/>
      <c r="C779" s="30"/>
    </row>
    <row r="780" spans="1:3">
      <c r="A780" s="30" t="s">
        <v>699</v>
      </c>
      <c r="B780" s="41"/>
      <c r="C780" s="30"/>
    </row>
    <row r="781" spans="1:3">
      <c r="A781" s="30" t="s">
        <v>700</v>
      </c>
      <c r="B781" s="41"/>
      <c r="C781" s="30"/>
    </row>
    <row r="782" spans="1:3">
      <c r="A782" s="30" t="s">
        <v>701</v>
      </c>
      <c r="B782" s="41"/>
      <c r="C782" s="30"/>
    </row>
    <row r="783" spans="1:3">
      <c r="A783" s="30" t="s">
        <v>702</v>
      </c>
      <c r="B783" s="41"/>
      <c r="C783" s="30"/>
    </row>
    <row r="784" spans="1:3">
      <c r="A784" s="30" t="s">
        <v>703</v>
      </c>
      <c r="B784" s="41"/>
      <c r="C784" s="30"/>
    </row>
    <row r="785" spans="1:3">
      <c r="A785" s="30" t="s">
        <v>704</v>
      </c>
      <c r="B785" s="41"/>
      <c r="C785" s="30"/>
    </row>
    <row r="786" spans="1:3">
      <c r="A786" s="30" t="s">
        <v>705</v>
      </c>
      <c r="B786" s="41"/>
      <c r="C786" s="30"/>
    </row>
    <row r="787" spans="1:3">
      <c r="A787" s="30" t="s">
        <v>706</v>
      </c>
      <c r="B787" s="41"/>
      <c r="C787" s="30"/>
    </row>
    <row r="788" spans="1:3">
      <c r="A788" s="30" t="s">
        <v>707</v>
      </c>
      <c r="B788" s="41"/>
      <c r="C788" s="30"/>
    </row>
    <row r="789" spans="1:3">
      <c r="A789" s="30" t="s">
        <v>708</v>
      </c>
      <c r="B789" s="41"/>
      <c r="C789" s="30"/>
    </row>
    <row r="790" spans="1:3">
      <c r="A790" s="30" t="s">
        <v>709</v>
      </c>
      <c r="B790" s="41"/>
      <c r="C790" s="30"/>
    </row>
    <row r="791" spans="1:3">
      <c r="A791" s="30" t="s">
        <v>710</v>
      </c>
      <c r="B791" s="41"/>
      <c r="C791" s="30"/>
    </row>
    <row r="792" spans="1:3">
      <c r="A792" s="30" t="s">
        <v>711</v>
      </c>
      <c r="B792" s="41"/>
      <c r="C792" s="30"/>
    </row>
    <row r="793" spans="1:3">
      <c r="A793" s="30" t="s">
        <v>712</v>
      </c>
      <c r="B793" s="41"/>
      <c r="C793" s="30"/>
    </row>
    <row r="794" spans="1:3">
      <c r="A794" s="30" t="s">
        <v>125</v>
      </c>
      <c r="B794" s="41"/>
      <c r="C794" s="30"/>
    </row>
    <row r="795" spans="1:3">
      <c r="A795" s="30" t="s">
        <v>126</v>
      </c>
      <c r="B795" s="41"/>
      <c r="C795" s="30"/>
    </row>
    <row r="796" spans="1:3">
      <c r="A796" s="30" t="s">
        <v>127</v>
      </c>
      <c r="B796" s="41"/>
      <c r="C796" s="30"/>
    </row>
    <row r="797" spans="1:3">
      <c r="A797" s="30" t="s">
        <v>713</v>
      </c>
      <c r="B797" s="41"/>
      <c r="C797" s="30"/>
    </row>
    <row r="798" spans="1:3">
      <c r="A798" s="30" t="s">
        <v>714</v>
      </c>
      <c r="B798" s="41"/>
      <c r="C798" s="30"/>
    </row>
    <row r="799" spans="1:3">
      <c r="A799" s="30" t="s">
        <v>715</v>
      </c>
      <c r="B799" s="41"/>
      <c r="C799" s="30"/>
    </row>
    <row r="800" spans="1:3">
      <c r="A800" s="30" t="s">
        <v>716</v>
      </c>
      <c r="B800" s="41"/>
      <c r="C800" s="30"/>
    </row>
    <row r="801" spans="1:3">
      <c r="A801" s="30" t="s">
        <v>717</v>
      </c>
      <c r="B801" s="41"/>
      <c r="C801" s="30"/>
    </row>
    <row r="802" spans="1:3">
      <c r="A802" s="30" t="s">
        <v>718</v>
      </c>
      <c r="B802" s="41"/>
      <c r="C802" s="30"/>
    </row>
    <row r="803" spans="1:3">
      <c r="A803" s="30" t="s">
        <v>719</v>
      </c>
      <c r="B803" s="41"/>
      <c r="C803" s="30"/>
    </row>
    <row r="804" spans="1:3">
      <c r="A804" s="30" t="s">
        <v>168</v>
      </c>
      <c r="B804" s="41"/>
      <c r="C804" s="30"/>
    </row>
    <row r="805" spans="1:3">
      <c r="A805" s="30" t="s">
        <v>720</v>
      </c>
      <c r="B805" s="41"/>
      <c r="C805" s="30"/>
    </row>
    <row r="806" spans="1:3">
      <c r="A806" s="30" t="s">
        <v>134</v>
      </c>
      <c r="B806" s="41"/>
      <c r="C806" s="30"/>
    </row>
    <row r="807" spans="1:3">
      <c r="A807" s="30" t="s">
        <v>721</v>
      </c>
      <c r="B807" s="41"/>
      <c r="C807" s="30"/>
    </row>
    <row r="808" spans="1:3">
      <c r="A808" s="30" t="s">
        <v>722</v>
      </c>
      <c r="B808" s="41"/>
      <c r="C808" s="30"/>
    </row>
    <row r="809" spans="1:3">
      <c r="A809" s="30" t="s">
        <v>24</v>
      </c>
      <c r="B809" s="41">
        <f>B810+B822+B823+B826+B827</f>
        <v>36215</v>
      </c>
      <c r="C809" s="30"/>
    </row>
    <row r="810" spans="1:3">
      <c r="A810" s="30" t="s">
        <v>723</v>
      </c>
      <c r="B810" s="30">
        <f>SUM(B811:B821)</f>
        <v>5551</v>
      </c>
      <c r="C810" s="30"/>
    </row>
    <row r="811" spans="1:3">
      <c r="A811" s="30" t="s">
        <v>724</v>
      </c>
      <c r="B811" s="30">
        <v>215</v>
      </c>
      <c r="C811" s="30"/>
    </row>
    <row r="812" spans="1:3">
      <c r="A812" s="30" t="s">
        <v>725</v>
      </c>
      <c r="B812" s="30"/>
      <c r="C812" s="30"/>
    </row>
    <row r="813" spans="1:3">
      <c r="A813" s="30" t="s">
        <v>726</v>
      </c>
      <c r="B813" s="30"/>
      <c r="C813" s="30"/>
    </row>
    <row r="814" spans="1:3">
      <c r="A814" s="30" t="s">
        <v>727</v>
      </c>
      <c r="B814" s="30">
        <v>1449</v>
      </c>
      <c r="C814" s="30"/>
    </row>
    <row r="815" spans="1:3">
      <c r="A815" s="30" t="s">
        <v>728</v>
      </c>
      <c r="B815" s="30">
        <v>5</v>
      </c>
      <c r="C815" s="30"/>
    </row>
    <row r="816" spans="1:3">
      <c r="A816" s="30" t="s">
        <v>729</v>
      </c>
      <c r="B816" s="30">
        <v>55</v>
      </c>
      <c r="C816" s="30"/>
    </row>
    <row r="817" spans="1:3">
      <c r="A817" s="30" t="s">
        <v>730</v>
      </c>
      <c r="B817" s="30">
        <v>17</v>
      </c>
      <c r="C817" s="30"/>
    </row>
    <row r="818" spans="1:3">
      <c r="A818" s="30" t="s">
        <v>731</v>
      </c>
      <c r="B818" s="30"/>
      <c r="C818" s="30"/>
    </row>
    <row r="819" spans="1:3">
      <c r="A819" s="30" t="s">
        <v>732</v>
      </c>
      <c r="B819" s="30"/>
      <c r="C819" s="30"/>
    </row>
    <row r="820" spans="1:3">
      <c r="A820" s="30" t="s">
        <v>733</v>
      </c>
      <c r="B820" s="30"/>
      <c r="C820" s="30"/>
    </row>
    <row r="821" spans="1:3">
      <c r="A821" s="30" t="s">
        <v>734</v>
      </c>
      <c r="B821" s="30">
        <v>3810</v>
      </c>
      <c r="C821" s="30"/>
    </row>
    <row r="822" spans="1:3">
      <c r="A822" s="30" t="s">
        <v>735</v>
      </c>
      <c r="B822" s="30">
        <v>157</v>
      </c>
      <c r="C822" s="30"/>
    </row>
    <row r="823" spans="1:3">
      <c r="A823" s="30" t="s">
        <v>736</v>
      </c>
      <c r="B823" s="30">
        <f>SUM(B824:B825)</f>
        <v>27718</v>
      </c>
      <c r="C823" s="30"/>
    </row>
    <row r="824" spans="1:3">
      <c r="A824" s="30" t="s">
        <v>737</v>
      </c>
      <c r="B824" s="30">
        <v>2051</v>
      </c>
      <c r="C824" s="30"/>
    </row>
    <row r="825" spans="1:3">
      <c r="A825" s="30" t="s">
        <v>738</v>
      </c>
      <c r="B825" s="30">
        <v>25667</v>
      </c>
      <c r="C825" s="30"/>
    </row>
    <row r="826" spans="1:3">
      <c r="A826" s="30" t="s">
        <v>739</v>
      </c>
      <c r="B826" s="30">
        <v>2600</v>
      </c>
      <c r="C826" s="30"/>
    </row>
    <row r="827" spans="1:3">
      <c r="A827" s="30" t="s">
        <v>740</v>
      </c>
      <c r="B827" s="30">
        <v>189</v>
      </c>
      <c r="C827" s="30"/>
    </row>
    <row r="828" spans="1:3">
      <c r="A828" s="30" t="s">
        <v>741</v>
      </c>
      <c r="B828" s="30"/>
      <c r="C828" s="30"/>
    </row>
    <row r="829" spans="1:3">
      <c r="A829" s="30" t="s">
        <v>742</v>
      </c>
      <c r="B829" s="41">
        <f>B830+B856+B884+B922+B933+B939+B946+B957</f>
        <v>9468</v>
      </c>
      <c r="C829" s="30"/>
    </row>
    <row r="830" spans="1:3">
      <c r="A830" s="30" t="s">
        <v>743</v>
      </c>
      <c r="B830" s="41">
        <f>SUM(B831:B855)</f>
        <v>6276</v>
      </c>
      <c r="C830" s="30"/>
    </row>
    <row r="831" spans="1:3">
      <c r="A831" s="30" t="s">
        <v>724</v>
      </c>
      <c r="B831" s="41">
        <v>128</v>
      </c>
      <c r="C831" s="30"/>
    </row>
    <row r="832" spans="1:3">
      <c r="A832" s="30" t="s">
        <v>725</v>
      </c>
      <c r="B832" s="41"/>
      <c r="C832" s="30"/>
    </row>
    <row r="833" spans="1:3">
      <c r="A833" s="30" t="s">
        <v>726</v>
      </c>
      <c r="B833" s="41"/>
      <c r="C833" s="30"/>
    </row>
    <row r="834" spans="1:3">
      <c r="A834" s="30" t="s">
        <v>744</v>
      </c>
      <c r="B834" s="41"/>
      <c r="C834" s="30"/>
    </row>
    <row r="835" spans="1:3">
      <c r="A835" s="30" t="s">
        <v>745</v>
      </c>
      <c r="B835" s="41"/>
      <c r="C835" s="30"/>
    </row>
    <row r="836" spans="1:3">
      <c r="A836" s="30" t="s">
        <v>746</v>
      </c>
      <c r="B836" s="41">
        <v>2048</v>
      </c>
      <c r="C836" s="30"/>
    </row>
    <row r="837" spans="1:3">
      <c r="A837" s="30" t="s">
        <v>747</v>
      </c>
      <c r="B837" s="41"/>
      <c r="C837" s="30"/>
    </row>
    <row r="838" spans="1:3">
      <c r="A838" s="30" t="s">
        <v>748</v>
      </c>
      <c r="B838" s="41">
        <v>500</v>
      </c>
      <c r="C838" s="30"/>
    </row>
    <row r="839" spans="1:3">
      <c r="A839" s="30" t="s">
        <v>749</v>
      </c>
      <c r="B839" s="41"/>
      <c r="C839" s="30"/>
    </row>
    <row r="840" spans="1:3">
      <c r="A840" s="30" t="s">
        <v>750</v>
      </c>
      <c r="B840" s="41"/>
      <c r="C840" s="30"/>
    </row>
    <row r="841" spans="1:3">
      <c r="A841" s="30" t="s">
        <v>751</v>
      </c>
      <c r="B841" s="41"/>
      <c r="C841" s="30"/>
    </row>
    <row r="842" spans="1:3">
      <c r="A842" s="30" t="s">
        <v>752</v>
      </c>
      <c r="B842" s="41"/>
      <c r="C842" s="30"/>
    </row>
    <row r="843" spans="1:3">
      <c r="A843" s="30" t="s">
        <v>753</v>
      </c>
      <c r="B843" s="41"/>
      <c r="C843" s="30"/>
    </row>
    <row r="844" spans="1:3">
      <c r="A844" s="30" t="s">
        <v>754</v>
      </c>
      <c r="B844" s="41"/>
      <c r="C844" s="30"/>
    </row>
    <row r="845" spans="1:3">
      <c r="A845" s="30" t="s">
        <v>755</v>
      </c>
      <c r="B845" s="41"/>
      <c r="C845" s="30"/>
    </row>
    <row r="846" spans="1:3">
      <c r="A846" s="30" t="s">
        <v>756</v>
      </c>
      <c r="B846" s="41"/>
      <c r="C846" s="30"/>
    </row>
    <row r="847" spans="1:3">
      <c r="A847" s="30" t="s">
        <v>757</v>
      </c>
      <c r="B847" s="41"/>
      <c r="C847" s="30"/>
    </row>
    <row r="848" spans="1:3">
      <c r="A848" s="30" t="s">
        <v>758</v>
      </c>
      <c r="B848" s="41"/>
      <c r="C848" s="30"/>
    </row>
    <row r="849" spans="1:3">
      <c r="A849" s="30" t="s">
        <v>759</v>
      </c>
      <c r="B849" s="41">
        <v>900</v>
      </c>
      <c r="C849" s="30"/>
    </row>
    <row r="850" spans="1:3">
      <c r="A850" s="30" t="s">
        <v>760</v>
      </c>
      <c r="B850" s="41"/>
      <c r="C850" s="30"/>
    </row>
    <row r="851" spans="1:3">
      <c r="A851" s="30" t="s">
        <v>761</v>
      </c>
      <c r="B851" s="41"/>
      <c r="C851" s="30"/>
    </row>
    <row r="852" spans="1:3">
      <c r="A852" s="30" t="s">
        <v>762</v>
      </c>
      <c r="B852" s="41"/>
      <c r="C852" s="30"/>
    </row>
    <row r="853" spans="1:3">
      <c r="A853" s="30" t="s">
        <v>763</v>
      </c>
      <c r="B853" s="41"/>
      <c r="C853" s="30"/>
    </row>
    <row r="854" spans="1:3">
      <c r="A854" s="30" t="s">
        <v>764</v>
      </c>
      <c r="B854" s="41"/>
      <c r="C854" s="30"/>
    </row>
    <row r="855" spans="1:3">
      <c r="A855" s="30" t="s">
        <v>765</v>
      </c>
      <c r="B855" s="41">
        <v>2700</v>
      </c>
      <c r="C855" s="30"/>
    </row>
    <row r="856" spans="1:3">
      <c r="A856" s="30" t="s">
        <v>766</v>
      </c>
      <c r="B856" s="41">
        <f>SUM(B857:B883)</f>
        <v>0</v>
      </c>
      <c r="C856" s="30"/>
    </row>
    <row r="857" spans="1:3">
      <c r="A857" s="30" t="s">
        <v>724</v>
      </c>
      <c r="B857" s="41"/>
      <c r="C857" s="30"/>
    </row>
    <row r="858" spans="1:3">
      <c r="A858" s="30" t="s">
        <v>725</v>
      </c>
      <c r="B858" s="41"/>
      <c r="C858" s="30"/>
    </row>
    <row r="859" spans="1:3">
      <c r="A859" s="30" t="s">
        <v>726</v>
      </c>
      <c r="B859" s="41"/>
      <c r="C859" s="30"/>
    </row>
    <row r="860" spans="1:3">
      <c r="A860" s="30" t="s">
        <v>767</v>
      </c>
      <c r="B860" s="41"/>
      <c r="C860" s="30"/>
    </row>
    <row r="861" spans="1:3">
      <c r="A861" s="30" t="s">
        <v>768</v>
      </c>
      <c r="B861" s="41"/>
      <c r="C861" s="30"/>
    </row>
    <row r="862" spans="1:3">
      <c r="A862" s="30" t="s">
        <v>769</v>
      </c>
      <c r="B862" s="41"/>
      <c r="C862" s="30"/>
    </row>
    <row r="863" spans="1:3">
      <c r="A863" s="30" t="s">
        <v>770</v>
      </c>
      <c r="B863" s="41"/>
      <c r="C863" s="30"/>
    </row>
    <row r="864" spans="1:3">
      <c r="A864" s="30" t="s">
        <v>771</v>
      </c>
      <c r="B864" s="41"/>
      <c r="C864" s="30"/>
    </row>
    <row r="865" spans="1:3">
      <c r="A865" s="30" t="s">
        <v>772</v>
      </c>
      <c r="B865" s="41"/>
      <c r="C865" s="30"/>
    </row>
    <row r="866" spans="1:3">
      <c r="A866" s="30" t="s">
        <v>773</v>
      </c>
      <c r="B866" s="41"/>
      <c r="C866" s="30"/>
    </row>
    <row r="867" spans="1:3">
      <c r="A867" s="30" t="s">
        <v>774</v>
      </c>
      <c r="B867" s="41"/>
      <c r="C867" s="30"/>
    </row>
    <row r="868" spans="1:3">
      <c r="A868" s="30" t="s">
        <v>775</v>
      </c>
      <c r="B868" s="41"/>
      <c r="C868" s="30"/>
    </row>
    <row r="869" spans="1:3">
      <c r="A869" s="30" t="s">
        <v>776</v>
      </c>
      <c r="B869" s="41"/>
      <c r="C869" s="30"/>
    </row>
    <row r="870" spans="1:3">
      <c r="A870" s="30" t="s">
        <v>777</v>
      </c>
      <c r="B870" s="41"/>
      <c r="C870" s="30"/>
    </row>
    <row r="871" spans="1:3">
      <c r="A871" s="30" t="s">
        <v>778</v>
      </c>
      <c r="B871" s="41"/>
      <c r="C871" s="30"/>
    </row>
    <row r="872" spans="1:3">
      <c r="A872" s="30" t="s">
        <v>779</v>
      </c>
      <c r="B872" s="41"/>
      <c r="C872" s="30"/>
    </row>
    <row r="873" spans="1:3">
      <c r="A873" s="30" t="s">
        <v>780</v>
      </c>
      <c r="B873" s="41"/>
      <c r="C873" s="30"/>
    </row>
    <row r="874" spans="1:3">
      <c r="A874" s="30" t="s">
        <v>781</v>
      </c>
      <c r="B874" s="41"/>
      <c r="C874" s="30"/>
    </row>
    <row r="875" spans="1:3">
      <c r="A875" s="30" t="s">
        <v>782</v>
      </c>
      <c r="B875" s="41"/>
      <c r="C875" s="30"/>
    </row>
    <row r="876" spans="1:3">
      <c r="A876" s="30" t="s">
        <v>783</v>
      </c>
      <c r="B876" s="41"/>
      <c r="C876" s="30"/>
    </row>
    <row r="877" spans="1:3">
      <c r="A877" s="30" t="s">
        <v>784</v>
      </c>
      <c r="B877" s="41"/>
      <c r="C877" s="30"/>
    </row>
    <row r="878" spans="1:3">
      <c r="A878" s="30" t="s">
        <v>785</v>
      </c>
      <c r="B878" s="41"/>
      <c r="C878" s="30"/>
    </row>
    <row r="879" spans="1:3">
      <c r="A879" s="30" t="s">
        <v>786</v>
      </c>
      <c r="B879" s="41"/>
      <c r="C879" s="30"/>
    </row>
    <row r="880" spans="1:3">
      <c r="A880" s="30" t="s">
        <v>787</v>
      </c>
      <c r="B880" s="41"/>
      <c r="C880" s="30"/>
    </row>
    <row r="881" spans="1:3">
      <c r="A881" s="30" t="s">
        <v>788</v>
      </c>
      <c r="B881" s="41"/>
      <c r="C881" s="30"/>
    </row>
    <row r="882" spans="1:3">
      <c r="A882" s="30" t="s">
        <v>789</v>
      </c>
      <c r="B882" s="41"/>
      <c r="C882" s="30"/>
    </row>
    <row r="883" spans="1:3">
      <c r="A883" s="30" t="s">
        <v>790</v>
      </c>
      <c r="B883" s="41"/>
      <c r="C883" s="30"/>
    </row>
    <row r="884" spans="1:3">
      <c r="A884" s="30" t="s">
        <v>791</v>
      </c>
      <c r="B884" s="41">
        <f>SUM(B885:B910)</f>
        <v>492</v>
      </c>
      <c r="C884" s="30"/>
    </row>
    <row r="885" spans="1:3">
      <c r="A885" s="30" t="s">
        <v>724</v>
      </c>
      <c r="B885" s="41">
        <v>92</v>
      </c>
      <c r="C885" s="30"/>
    </row>
    <row r="886" spans="1:3">
      <c r="A886" s="30" t="s">
        <v>725</v>
      </c>
      <c r="B886" s="41"/>
      <c r="C886" s="30"/>
    </row>
    <row r="887" spans="1:3">
      <c r="A887" s="30" t="s">
        <v>726</v>
      </c>
      <c r="B887" s="41"/>
      <c r="C887" s="30"/>
    </row>
    <row r="888" spans="1:3">
      <c r="A888" s="30" t="s">
        <v>792</v>
      </c>
      <c r="B888" s="41"/>
      <c r="C888" s="30"/>
    </row>
    <row r="889" spans="1:3">
      <c r="A889" s="30" t="s">
        <v>793</v>
      </c>
      <c r="B889" s="41"/>
      <c r="C889" s="30"/>
    </row>
    <row r="890" spans="1:3">
      <c r="A890" s="30" t="s">
        <v>794</v>
      </c>
      <c r="B890" s="41"/>
      <c r="C890" s="30"/>
    </row>
    <row r="891" spans="1:3">
      <c r="A891" s="30" t="s">
        <v>795</v>
      </c>
      <c r="B891" s="41"/>
      <c r="C891" s="30"/>
    </row>
    <row r="892" spans="1:3">
      <c r="A892" s="30" t="s">
        <v>796</v>
      </c>
      <c r="B892" s="41"/>
      <c r="C892" s="30"/>
    </row>
    <row r="893" spans="1:3">
      <c r="A893" s="30" t="s">
        <v>797</v>
      </c>
      <c r="B893" s="41"/>
      <c r="C893" s="30"/>
    </row>
    <row r="894" spans="1:3">
      <c r="A894" s="30" t="s">
        <v>798</v>
      </c>
      <c r="B894" s="41"/>
      <c r="C894" s="30"/>
    </row>
    <row r="895" spans="1:3">
      <c r="A895" s="30" t="s">
        <v>799</v>
      </c>
      <c r="B895" s="41"/>
      <c r="C895" s="30"/>
    </row>
    <row r="896" spans="1:3">
      <c r="A896" s="30" t="s">
        <v>800</v>
      </c>
      <c r="B896" s="41"/>
      <c r="C896" s="30"/>
    </row>
    <row r="897" spans="1:3">
      <c r="A897" s="30" t="s">
        <v>801</v>
      </c>
      <c r="B897" s="41"/>
      <c r="C897" s="30"/>
    </row>
    <row r="898" spans="1:3">
      <c r="A898" s="30" t="s">
        <v>802</v>
      </c>
      <c r="B898" s="41"/>
      <c r="C898" s="30"/>
    </row>
    <row r="899" spans="1:3">
      <c r="A899" s="30" t="s">
        <v>803</v>
      </c>
      <c r="B899" s="41"/>
      <c r="C899" s="30"/>
    </row>
    <row r="900" spans="1:3">
      <c r="A900" s="30" t="s">
        <v>804</v>
      </c>
      <c r="B900" s="41"/>
      <c r="C900" s="30"/>
    </row>
    <row r="901" spans="1:3">
      <c r="A901" s="30" t="s">
        <v>805</v>
      </c>
      <c r="B901" s="41"/>
      <c r="C901" s="30"/>
    </row>
    <row r="902" spans="1:3">
      <c r="A902" s="30" t="s">
        <v>806</v>
      </c>
      <c r="B902" s="41"/>
      <c r="C902" s="30"/>
    </row>
    <row r="903" spans="1:3">
      <c r="A903" s="30" t="s">
        <v>807</v>
      </c>
      <c r="B903" s="41"/>
      <c r="C903" s="30"/>
    </row>
    <row r="904" spans="1:3">
      <c r="A904" s="30" t="s">
        <v>808</v>
      </c>
      <c r="B904" s="41"/>
      <c r="C904" s="30"/>
    </row>
    <row r="905" spans="1:3">
      <c r="A905" s="30" t="s">
        <v>809</v>
      </c>
      <c r="B905" s="41"/>
      <c r="C905" s="30"/>
    </row>
    <row r="906" spans="1:3">
      <c r="A906" s="30" t="s">
        <v>810</v>
      </c>
      <c r="B906" s="41"/>
      <c r="C906" s="30"/>
    </row>
    <row r="907" spans="1:3">
      <c r="A907" s="30" t="s">
        <v>783</v>
      </c>
      <c r="B907" s="41"/>
      <c r="C907" s="30"/>
    </row>
    <row r="908" spans="1:3">
      <c r="A908" s="30" t="s">
        <v>811</v>
      </c>
      <c r="B908" s="41"/>
      <c r="C908" s="30"/>
    </row>
    <row r="909" spans="1:3">
      <c r="A909" s="30" t="s">
        <v>812</v>
      </c>
      <c r="B909" s="41"/>
      <c r="C909" s="30"/>
    </row>
    <row r="910" spans="1:3">
      <c r="A910" s="30" t="s">
        <v>813</v>
      </c>
      <c r="B910" s="41">
        <v>400</v>
      </c>
      <c r="C910" s="30"/>
    </row>
    <row r="911" spans="1:3">
      <c r="A911" s="30" t="s">
        <v>814</v>
      </c>
      <c r="B911" s="41"/>
      <c r="C911" s="30"/>
    </row>
    <row r="912" spans="1:3">
      <c r="A912" s="30" t="s">
        <v>724</v>
      </c>
      <c r="B912" s="41"/>
      <c r="C912" s="30"/>
    </row>
    <row r="913" spans="1:3">
      <c r="A913" s="30" t="s">
        <v>725</v>
      </c>
      <c r="B913" s="41"/>
      <c r="C913" s="30"/>
    </row>
    <row r="914" spans="1:3">
      <c r="A914" s="30" t="s">
        <v>726</v>
      </c>
      <c r="B914" s="41"/>
      <c r="C914" s="30"/>
    </row>
    <row r="915" spans="1:3">
      <c r="A915" s="30" t="s">
        <v>815</v>
      </c>
      <c r="B915" s="41"/>
      <c r="C915" s="30"/>
    </row>
    <row r="916" spans="1:3">
      <c r="A916" s="30" t="s">
        <v>816</v>
      </c>
      <c r="B916" s="41"/>
      <c r="C916" s="30"/>
    </row>
    <row r="917" spans="1:3">
      <c r="A917" s="30" t="s">
        <v>817</v>
      </c>
      <c r="B917" s="41"/>
      <c r="C917" s="30"/>
    </row>
    <row r="918" spans="1:3">
      <c r="A918" s="30" t="s">
        <v>818</v>
      </c>
      <c r="B918" s="41"/>
      <c r="C918" s="30"/>
    </row>
    <row r="919" spans="1:3">
      <c r="A919" s="30" t="s">
        <v>819</v>
      </c>
      <c r="B919" s="41"/>
      <c r="C919" s="30"/>
    </row>
    <row r="920" spans="1:3">
      <c r="A920" s="30" t="s">
        <v>820</v>
      </c>
      <c r="B920" s="41"/>
      <c r="C920" s="30"/>
    </row>
    <row r="921" spans="1:3">
      <c r="A921" s="30" t="s">
        <v>821</v>
      </c>
      <c r="B921" s="41"/>
      <c r="C921" s="30"/>
    </row>
    <row r="922" spans="1:3">
      <c r="A922" s="30" t="s">
        <v>822</v>
      </c>
      <c r="B922" s="41">
        <f>SUM(B923:B932)</f>
        <v>1200</v>
      </c>
      <c r="C922" s="30"/>
    </row>
    <row r="923" spans="1:3">
      <c r="A923" s="30" t="s">
        <v>724</v>
      </c>
      <c r="B923" s="41"/>
      <c r="C923" s="30"/>
    </row>
    <row r="924" spans="1:3">
      <c r="A924" s="30" t="s">
        <v>725</v>
      </c>
      <c r="B924" s="41"/>
      <c r="C924" s="30"/>
    </row>
    <row r="925" spans="1:3">
      <c r="A925" s="30" t="s">
        <v>726</v>
      </c>
      <c r="B925" s="41"/>
      <c r="C925" s="30"/>
    </row>
    <row r="926" spans="1:3">
      <c r="A926" s="30" t="s">
        <v>823</v>
      </c>
      <c r="B926" s="41"/>
      <c r="C926" s="30"/>
    </row>
    <row r="927" spans="1:3">
      <c r="A927" s="30" t="s">
        <v>824</v>
      </c>
      <c r="B927" s="41">
        <v>600</v>
      </c>
      <c r="C927" s="30"/>
    </row>
    <row r="928" spans="1:3">
      <c r="A928" s="30" t="s">
        <v>825</v>
      </c>
      <c r="B928" s="41"/>
      <c r="C928" s="30"/>
    </row>
    <row r="929" spans="1:3">
      <c r="A929" s="30" t="s">
        <v>826</v>
      </c>
      <c r="B929" s="41"/>
      <c r="C929" s="30"/>
    </row>
    <row r="930" spans="1:3">
      <c r="A930" s="30" t="s">
        <v>827</v>
      </c>
      <c r="B930" s="41"/>
      <c r="C930" s="30"/>
    </row>
    <row r="931" spans="1:3">
      <c r="A931" s="30" t="s">
        <v>828</v>
      </c>
      <c r="B931" s="41"/>
      <c r="C931" s="30"/>
    </row>
    <row r="932" spans="1:3">
      <c r="A932" s="30" t="s">
        <v>829</v>
      </c>
      <c r="B932" s="41">
        <v>600</v>
      </c>
      <c r="C932" s="30"/>
    </row>
    <row r="933" spans="1:3">
      <c r="A933" s="30" t="s">
        <v>830</v>
      </c>
      <c r="B933" s="41">
        <f>SUM(B934:B938)</f>
        <v>1500</v>
      </c>
      <c r="C933" s="30"/>
    </row>
    <row r="934" spans="1:3">
      <c r="A934" s="30" t="s">
        <v>831</v>
      </c>
      <c r="B934" s="41"/>
      <c r="C934" s="30"/>
    </row>
    <row r="935" spans="1:3">
      <c r="A935" s="30" t="s">
        <v>832</v>
      </c>
      <c r="B935" s="41"/>
      <c r="C935" s="30"/>
    </row>
    <row r="936" spans="1:3">
      <c r="A936" s="30" t="s">
        <v>833</v>
      </c>
      <c r="B936" s="41">
        <v>1500</v>
      </c>
      <c r="C936" s="30"/>
    </row>
    <row r="937" spans="1:3">
      <c r="A937" s="30" t="s">
        <v>834</v>
      </c>
      <c r="B937" s="41"/>
      <c r="C937" s="30"/>
    </row>
    <row r="938" spans="1:3">
      <c r="A938" s="30" t="s">
        <v>835</v>
      </c>
      <c r="B938" s="41"/>
      <c r="C938" s="30"/>
    </row>
    <row r="939" spans="1:3">
      <c r="A939" s="30" t="s">
        <v>836</v>
      </c>
      <c r="B939" s="41">
        <f>SUM(B940:B945)</f>
        <v>0</v>
      </c>
      <c r="C939" s="30"/>
    </row>
    <row r="940" spans="1:3">
      <c r="A940" s="30" t="s">
        <v>837</v>
      </c>
      <c r="B940" s="41"/>
      <c r="C940" s="30"/>
    </row>
    <row r="941" spans="1:3">
      <c r="A941" s="30" t="s">
        <v>838</v>
      </c>
      <c r="B941" s="41"/>
      <c r="C941" s="30"/>
    </row>
    <row r="942" spans="1:3">
      <c r="A942" s="30" t="s">
        <v>839</v>
      </c>
      <c r="B942" s="41"/>
      <c r="C942" s="30"/>
    </row>
    <row r="943" spans="1:3">
      <c r="A943" s="30" t="s">
        <v>840</v>
      </c>
      <c r="B943" s="41"/>
      <c r="C943" s="30"/>
    </row>
    <row r="944" spans="1:3">
      <c r="A944" s="30" t="s">
        <v>841</v>
      </c>
      <c r="B944" s="41"/>
      <c r="C944" s="30"/>
    </row>
    <row r="945" spans="1:3">
      <c r="A945" s="30" t="s">
        <v>842</v>
      </c>
      <c r="B945" s="41"/>
      <c r="C945" s="30"/>
    </row>
    <row r="946" spans="1:3">
      <c r="A946" s="30" t="s">
        <v>843</v>
      </c>
      <c r="B946" s="41">
        <f>SUM(B947:B952)</f>
        <v>0</v>
      </c>
      <c r="C946" s="30"/>
    </row>
    <row r="947" spans="1:3">
      <c r="A947" s="30" t="s">
        <v>844</v>
      </c>
      <c r="B947" s="41"/>
      <c r="C947" s="30"/>
    </row>
    <row r="948" spans="1:3">
      <c r="A948" s="30" t="s">
        <v>845</v>
      </c>
      <c r="B948" s="41"/>
      <c r="C948" s="30"/>
    </row>
    <row r="949" spans="1:3">
      <c r="A949" s="30" t="s">
        <v>846</v>
      </c>
      <c r="B949" s="41"/>
      <c r="C949" s="30"/>
    </row>
    <row r="950" spans="1:3">
      <c r="A950" s="30" t="s">
        <v>847</v>
      </c>
      <c r="B950" s="41"/>
      <c r="C950" s="30"/>
    </row>
    <row r="951" spans="1:3">
      <c r="A951" s="30" t="s">
        <v>848</v>
      </c>
      <c r="B951" s="41"/>
      <c r="C951" s="30"/>
    </row>
    <row r="952" spans="1:3">
      <c r="A952" s="30" t="s">
        <v>849</v>
      </c>
      <c r="B952" s="41"/>
      <c r="C952" s="30"/>
    </row>
    <row r="953" spans="1:3">
      <c r="A953" s="30" t="s">
        <v>850</v>
      </c>
      <c r="B953" s="41"/>
      <c r="C953" s="30"/>
    </row>
    <row r="954" spans="1:3">
      <c r="A954" s="30" t="s">
        <v>851</v>
      </c>
      <c r="B954" s="41"/>
      <c r="C954" s="30"/>
    </row>
    <row r="955" spans="1:3">
      <c r="A955" s="30" t="s">
        <v>852</v>
      </c>
      <c r="B955" s="41"/>
      <c r="C955" s="30"/>
    </row>
    <row r="956" spans="1:3">
      <c r="A956" s="30" t="s">
        <v>853</v>
      </c>
      <c r="B956" s="41"/>
      <c r="C956" s="30"/>
    </row>
    <row r="957" spans="1:3">
      <c r="A957" s="30" t="s">
        <v>854</v>
      </c>
      <c r="B957" s="41">
        <f>SUM(B958:B959)</f>
        <v>0</v>
      </c>
      <c r="C957" s="30"/>
    </row>
    <row r="958" spans="1:3">
      <c r="A958" s="30" t="s">
        <v>855</v>
      </c>
      <c r="B958" s="41"/>
      <c r="C958" s="30"/>
    </row>
    <row r="959" spans="1:3">
      <c r="A959" s="30" t="s">
        <v>856</v>
      </c>
      <c r="B959" s="41"/>
      <c r="C959" s="30"/>
    </row>
    <row r="960" spans="1:3">
      <c r="A960" s="30" t="s">
        <v>28</v>
      </c>
      <c r="B960" s="41">
        <f>B961+B1004</f>
        <v>0</v>
      </c>
      <c r="C960" s="30"/>
    </row>
    <row r="961" spans="1:3">
      <c r="A961" s="30" t="s">
        <v>857</v>
      </c>
      <c r="B961" s="41">
        <f>SUM(B962:B983)</f>
        <v>0</v>
      </c>
      <c r="C961" s="30"/>
    </row>
    <row r="962" spans="1:3">
      <c r="A962" s="30" t="s">
        <v>724</v>
      </c>
      <c r="B962" s="41"/>
      <c r="C962" s="30"/>
    </row>
    <row r="963" spans="1:3">
      <c r="A963" s="30" t="s">
        <v>725</v>
      </c>
      <c r="B963" s="41"/>
      <c r="C963" s="30"/>
    </row>
    <row r="964" spans="1:3">
      <c r="A964" s="30" t="s">
        <v>726</v>
      </c>
      <c r="B964" s="41"/>
      <c r="C964" s="30"/>
    </row>
    <row r="965" spans="1:3">
      <c r="A965" s="30" t="s">
        <v>858</v>
      </c>
      <c r="B965" s="41"/>
      <c r="C965" s="30"/>
    </row>
    <row r="966" spans="1:3">
      <c r="A966" s="30" t="s">
        <v>859</v>
      </c>
      <c r="B966" s="41"/>
      <c r="C966" s="30"/>
    </row>
    <row r="967" spans="1:3">
      <c r="A967" s="30" t="s">
        <v>860</v>
      </c>
      <c r="B967" s="41"/>
      <c r="C967" s="30"/>
    </row>
    <row r="968" spans="1:3">
      <c r="A968" s="30" t="s">
        <v>861</v>
      </c>
      <c r="B968" s="41"/>
      <c r="C968" s="30"/>
    </row>
    <row r="969" spans="1:3">
      <c r="A969" s="30" t="s">
        <v>862</v>
      </c>
      <c r="B969" s="41"/>
      <c r="C969" s="30"/>
    </row>
    <row r="970" spans="1:3">
      <c r="A970" s="30" t="s">
        <v>863</v>
      </c>
      <c r="B970" s="41"/>
      <c r="C970" s="30"/>
    </row>
    <row r="971" spans="1:3">
      <c r="A971" s="30" t="s">
        <v>864</v>
      </c>
      <c r="B971" s="41"/>
      <c r="C971" s="30"/>
    </row>
    <row r="972" spans="1:3">
      <c r="A972" s="30" t="s">
        <v>865</v>
      </c>
      <c r="B972" s="41"/>
      <c r="C972" s="30"/>
    </row>
    <row r="973" spans="1:3">
      <c r="A973" s="30" t="s">
        <v>866</v>
      </c>
      <c r="B973" s="41"/>
      <c r="C973" s="30"/>
    </row>
    <row r="974" spans="1:3">
      <c r="A974" s="30" t="s">
        <v>867</v>
      </c>
      <c r="B974" s="41"/>
      <c r="C974" s="30"/>
    </row>
    <row r="975" spans="1:3">
      <c r="A975" s="30" t="s">
        <v>868</v>
      </c>
      <c r="B975" s="41"/>
      <c r="C975" s="30"/>
    </row>
    <row r="976" spans="1:3">
      <c r="A976" s="30" t="s">
        <v>869</v>
      </c>
      <c r="B976" s="41"/>
      <c r="C976" s="30"/>
    </row>
    <row r="977" spans="1:3">
      <c r="A977" s="30" t="s">
        <v>870</v>
      </c>
      <c r="B977" s="41"/>
      <c r="C977" s="30"/>
    </row>
    <row r="978" spans="1:3">
      <c r="A978" s="30" t="s">
        <v>871</v>
      </c>
      <c r="B978" s="41"/>
      <c r="C978" s="30"/>
    </row>
    <row r="979" spans="1:3">
      <c r="A979" s="30" t="s">
        <v>872</v>
      </c>
      <c r="B979" s="41"/>
      <c r="C979" s="30"/>
    </row>
    <row r="980" spans="1:3">
      <c r="A980" s="30" t="s">
        <v>873</v>
      </c>
      <c r="B980" s="41"/>
      <c r="C980" s="30"/>
    </row>
    <row r="981" spans="1:3">
      <c r="A981" s="30" t="s">
        <v>874</v>
      </c>
      <c r="B981" s="41"/>
      <c r="C981" s="30"/>
    </row>
    <row r="982" spans="1:3">
      <c r="A982" s="30" t="s">
        <v>875</v>
      </c>
      <c r="B982" s="41"/>
      <c r="C982" s="30"/>
    </row>
    <row r="983" spans="1:3">
      <c r="A983" s="30" t="s">
        <v>876</v>
      </c>
      <c r="B983" s="41"/>
      <c r="C983" s="30"/>
    </row>
    <row r="984" spans="1:3">
      <c r="A984" s="30" t="s">
        <v>877</v>
      </c>
      <c r="B984" s="41"/>
      <c r="C984" s="30"/>
    </row>
    <row r="985" spans="1:3">
      <c r="A985" s="30" t="s">
        <v>724</v>
      </c>
      <c r="B985" s="41"/>
      <c r="C985" s="30"/>
    </row>
    <row r="986" spans="1:3">
      <c r="A986" s="30" t="s">
        <v>725</v>
      </c>
      <c r="B986" s="41"/>
      <c r="C986" s="30"/>
    </row>
    <row r="987" spans="1:3">
      <c r="A987" s="30" t="s">
        <v>726</v>
      </c>
      <c r="B987" s="41"/>
      <c r="C987" s="30"/>
    </row>
    <row r="988" spans="1:3">
      <c r="A988" s="30" t="s">
        <v>878</v>
      </c>
      <c r="B988" s="41"/>
      <c r="C988" s="30"/>
    </row>
    <row r="989" spans="1:3">
      <c r="A989" s="30" t="s">
        <v>879</v>
      </c>
      <c r="B989" s="41"/>
      <c r="C989" s="30"/>
    </row>
    <row r="990" spans="1:3">
      <c r="A990" s="30" t="s">
        <v>880</v>
      </c>
      <c r="B990" s="41"/>
      <c r="C990" s="30"/>
    </row>
    <row r="991" spans="1:3">
      <c r="A991" s="30" t="s">
        <v>881</v>
      </c>
      <c r="B991" s="41"/>
      <c r="C991" s="30"/>
    </row>
    <row r="992" spans="1:3">
      <c r="A992" s="30" t="s">
        <v>882</v>
      </c>
      <c r="B992" s="41"/>
      <c r="C992" s="30"/>
    </row>
    <row r="993" spans="1:3">
      <c r="A993" s="30" t="s">
        <v>883</v>
      </c>
      <c r="B993" s="41"/>
      <c r="C993" s="30"/>
    </row>
    <row r="994" spans="1:3">
      <c r="A994" s="30" t="s">
        <v>884</v>
      </c>
      <c r="B994" s="41"/>
      <c r="C994" s="30"/>
    </row>
    <row r="995" spans="1:3">
      <c r="A995" s="30" t="s">
        <v>724</v>
      </c>
      <c r="B995" s="41"/>
      <c r="C995" s="30"/>
    </row>
    <row r="996" spans="1:3">
      <c r="A996" s="30" t="s">
        <v>725</v>
      </c>
      <c r="B996" s="41"/>
      <c r="C996" s="30"/>
    </row>
    <row r="997" spans="1:3">
      <c r="A997" s="30" t="s">
        <v>726</v>
      </c>
      <c r="B997" s="41"/>
      <c r="C997" s="30"/>
    </row>
    <row r="998" spans="1:3">
      <c r="A998" s="30" t="s">
        <v>885</v>
      </c>
      <c r="B998" s="41"/>
      <c r="C998" s="30"/>
    </row>
    <row r="999" spans="1:3">
      <c r="A999" s="30" t="s">
        <v>886</v>
      </c>
      <c r="B999" s="41"/>
      <c r="C999" s="30"/>
    </row>
    <row r="1000" spans="1:3">
      <c r="A1000" s="30" t="s">
        <v>887</v>
      </c>
      <c r="B1000" s="41"/>
      <c r="C1000" s="30"/>
    </row>
    <row r="1001" spans="1:3">
      <c r="A1001" s="30" t="s">
        <v>888</v>
      </c>
      <c r="B1001" s="41"/>
      <c r="C1001" s="30"/>
    </row>
    <row r="1002" spans="1:3">
      <c r="A1002" s="30" t="s">
        <v>889</v>
      </c>
      <c r="B1002" s="41"/>
      <c r="C1002" s="30"/>
    </row>
    <row r="1003" spans="1:3">
      <c r="A1003" s="30" t="s">
        <v>890</v>
      </c>
      <c r="B1003" s="41"/>
      <c r="C1003" s="30"/>
    </row>
    <row r="1004" spans="1:3">
      <c r="A1004" s="30" t="s">
        <v>891</v>
      </c>
      <c r="B1004" s="41">
        <f>SUM(B1005:B1007)</f>
        <v>0</v>
      </c>
      <c r="C1004" s="30"/>
    </row>
    <row r="1005" spans="1:3">
      <c r="A1005" s="30" t="s">
        <v>892</v>
      </c>
      <c r="B1005" s="41"/>
      <c r="C1005" s="30"/>
    </row>
    <row r="1006" spans="1:3">
      <c r="A1006" s="30" t="s">
        <v>893</v>
      </c>
      <c r="B1006" s="41"/>
      <c r="C1006" s="30"/>
    </row>
    <row r="1007" spans="1:3">
      <c r="A1007" s="30" t="s">
        <v>894</v>
      </c>
      <c r="B1007" s="41"/>
      <c r="C1007" s="30"/>
    </row>
    <row r="1008" spans="1:3">
      <c r="A1008" s="30" t="s">
        <v>895</v>
      </c>
      <c r="B1008" s="41"/>
      <c r="C1008" s="30"/>
    </row>
    <row r="1009" spans="1:3">
      <c r="A1009" s="30" t="s">
        <v>896</v>
      </c>
      <c r="B1009" s="41"/>
      <c r="C1009" s="30"/>
    </row>
    <row r="1010" spans="1:3">
      <c r="A1010" s="30" t="s">
        <v>724</v>
      </c>
      <c r="B1010" s="41"/>
      <c r="C1010" s="30"/>
    </row>
    <row r="1011" spans="1:3">
      <c r="A1011" s="30" t="s">
        <v>725</v>
      </c>
      <c r="B1011" s="41"/>
      <c r="C1011" s="30"/>
    </row>
    <row r="1012" spans="1:3">
      <c r="A1012" s="30" t="s">
        <v>726</v>
      </c>
      <c r="B1012" s="41"/>
      <c r="C1012" s="30"/>
    </row>
    <row r="1013" spans="1:3">
      <c r="A1013" s="30" t="s">
        <v>882</v>
      </c>
      <c r="B1013" s="41"/>
      <c r="C1013" s="30"/>
    </row>
    <row r="1014" spans="1:3">
      <c r="A1014" s="30" t="s">
        <v>897</v>
      </c>
      <c r="B1014" s="41"/>
      <c r="C1014" s="30"/>
    </row>
    <row r="1015" spans="1:3">
      <c r="A1015" s="30" t="s">
        <v>898</v>
      </c>
      <c r="B1015" s="41"/>
      <c r="C1015" s="30"/>
    </row>
    <row r="1016" spans="1:3">
      <c r="A1016" s="30" t="s">
        <v>899</v>
      </c>
      <c r="B1016" s="41"/>
      <c r="C1016" s="30"/>
    </row>
    <row r="1017" spans="1:3">
      <c r="A1017" s="30" t="s">
        <v>900</v>
      </c>
      <c r="B1017" s="41"/>
      <c r="C1017" s="30"/>
    </row>
    <row r="1018" spans="1:3">
      <c r="A1018" s="30" t="s">
        <v>901</v>
      </c>
      <c r="B1018" s="41"/>
      <c r="C1018" s="30"/>
    </row>
    <row r="1019" spans="1:3">
      <c r="A1019" s="30" t="s">
        <v>902</v>
      </c>
      <c r="B1019" s="41"/>
      <c r="C1019" s="30"/>
    </row>
    <row r="1020" spans="1:3">
      <c r="A1020" s="30" t="s">
        <v>903</v>
      </c>
      <c r="B1020" s="41"/>
      <c r="C1020" s="30"/>
    </row>
    <row r="1021" spans="1:3">
      <c r="A1021" s="30" t="s">
        <v>904</v>
      </c>
      <c r="B1021" s="41"/>
      <c r="C1021" s="30"/>
    </row>
    <row r="1022" spans="1:3">
      <c r="A1022" s="30" t="s">
        <v>905</v>
      </c>
      <c r="B1022" s="41"/>
      <c r="C1022" s="30"/>
    </row>
    <row r="1023" spans="1:3">
      <c r="A1023" s="30" t="s">
        <v>906</v>
      </c>
      <c r="B1023" s="41"/>
      <c r="C1023" s="30"/>
    </row>
    <row r="1024" spans="1:3">
      <c r="A1024" s="30" t="s">
        <v>30</v>
      </c>
      <c r="B1024" s="41">
        <f>B1025+B1056+B1070+B1078+B1084+B1091</f>
        <v>2156</v>
      </c>
      <c r="C1024" s="30"/>
    </row>
    <row r="1025" spans="1:3">
      <c r="A1025" s="30" t="s">
        <v>907</v>
      </c>
      <c r="B1025" s="41"/>
      <c r="C1025" s="30"/>
    </row>
    <row r="1026" spans="1:3">
      <c r="A1026" s="30" t="s">
        <v>724</v>
      </c>
      <c r="B1026" s="41"/>
      <c r="C1026" s="30"/>
    </row>
    <row r="1027" spans="1:3">
      <c r="A1027" s="30" t="s">
        <v>725</v>
      </c>
      <c r="B1027" s="41"/>
      <c r="C1027" s="30"/>
    </row>
    <row r="1028" spans="1:3">
      <c r="A1028" s="30" t="s">
        <v>726</v>
      </c>
      <c r="B1028" s="41"/>
      <c r="C1028" s="30"/>
    </row>
    <row r="1029" spans="1:3">
      <c r="A1029" s="30" t="s">
        <v>908</v>
      </c>
      <c r="B1029" s="41"/>
      <c r="C1029" s="30"/>
    </row>
    <row r="1030" spans="1:3">
      <c r="A1030" s="30" t="s">
        <v>909</v>
      </c>
      <c r="B1030" s="41"/>
      <c r="C1030" s="30"/>
    </row>
    <row r="1031" spans="1:3">
      <c r="A1031" s="30" t="s">
        <v>910</v>
      </c>
      <c r="B1031" s="41"/>
      <c r="C1031" s="30"/>
    </row>
    <row r="1032" spans="1:3">
      <c r="A1032" s="30" t="s">
        <v>911</v>
      </c>
      <c r="B1032" s="41"/>
      <c r="C1032" s="30"/>
    </row>
    <row r="1033" spans="1:3">
      <c r="A1033" s="30" t="s">
        <v>912</v>
      </c>
      <c r="B1033" s="41"/>
      <c r="C1033" s="30"/>
    </row>
    <row r="1034" spans="1:3">
      <c r="A1034" s="30" t="s">
        <v>913</v>
      </c>
      <c r="B1034" s="41"/>
      <c r="C1034" s="30"/>
    </row>
    <row r="1035" spans="1:3">
      <c r="A1035" s="30" t="s">
        <v>914</v>
      </c>
      <c r="B1035" s="41"/>
      <c r="C1035" s="30"/>
    </row>
    <row r="1036" spans="1:3">
      <c r="A1036" s="30" t="s">
        <v>724</v>
      </c>
      <c r="B1036" s="41"/>
      <c r="C1036" s="30"/>
    </row>
    <row r="1037" spans="1:3">
      <c r="A1037" s="30" t="s">
        <v>725</v>
      </c>
      <c r="B1037" s="41"/>
      <c r="C1037" s="30"/>
    </row>
    <row r="1038" spans="1:3">
      <c r="A1038" s="30" t="s">
        <v>726</v>
      </c>
      <c r="B1038" s="41"/>
      <c r="C1038" s="30"/>
    </row>
    <row r="1039" spans="1:3">
      <c r="A1039" s="30" t="s">
        <v>915</v>
      </c>
      <c r="B1039" s="41"/>
      <c r="C1039" s="30"/>
    </row>
    <row r="1040" spans="1:3">
      <c r="A1040" s="30" t="s">
        <v>916</v>
      </c>
      <c r="B1040" s="41"/>
      <c r="C1040" s="30"/>
    </row>
    <row r="1041" spans="1:3">
      <c r="A1041" s="30" t="s">
        <v>917</v>
      </c>
      <c r="B1041" s="41"/>
      <c r="C1041" s="30"/>
    </row>
    <row r="1042" spans="1:3">
      <c r="A1042" s="30" t="s">
        <v>918</v>
      </c>
      <c r="B1042" s="41"/>
      <c r="C1042" s="30"/>
    </row>
    <row r="1043" spans="1:3">
      <c r="A1043" s="30" t="s">
        <v>919</v>
      </c>
      <c r="B1043" s="41"/>
      <c r="C1043" s="30"/>
    </row>
    <row r="1044" spans="1:3">
      <c r="A1044" s="30" t="s">
        <v>920</v>
      </c>
      <c r="B1044" s="41"/>
      <c r="C1044" s="30"/>
    </row>
    <row r="1045" spans="1:3">
      <c r="A1045" s="30" t="s">
        <v>921</v>
      </c>
      <c r="B1045" s="41"/>
      <c r="C1045" s="30"/>
    </row>
    <row r="1046" spans="1:3">
      <c r="A1046" s="30" t="s">
        <v>922</v>
      </c>
      <c r="B1046" s="41"/>
      <c r="C1046" s="30"/>
    </row>
    <row r="1047" spans="1:3">
      <c r="A1047" s="30" t="s">
        <v>923</v>
      </c>
      <c r="B1047" s="41"/>
      <c r="C1047" s="30"/>
    </row>
    <row r="1048" spans="1:3">
      <c r="A1048" s="30" t="s">
        <v>924</v>
      </c>
      <c r="B1048" s="41"/>
      <c r="C1048" s="30"/>
    </row>
    <row r="1049" spans="1:3">
      <c r="A1049" s="30" t="s">
        <v>925</v>
      </c>
      <c r="B1049" s="41"/>
      <c r="C1049" s="30"/>
    </row>
    <row r="1050" spans="1:3">
      <c r="A1050" s="30" t="s">
        <v>926</v>
      </c>
      <c r="B1050" s="41"/>
      <c r="C1050" s="30"/>
    </row>
    <row r="1051" spans="1:3">
      <c r="A1051" s="30" t="s">
        <v>927</v>
      </c>
      <c r="B1051" s="41"/>
      <c r="C1051" s="30"/>
    </row>
    <row r="1052" spans="1:3">
      <c r="A1052" s="30" t="s">
        <v>724</v>
      </c>
      <c r="B1052" s="41"/>
      <c r="C1052" s="30"/>
    </row>
    <row r="1053" spans="1:3">
      <c r="A1053" s="30" t="s">
        <v>725</v>
      </c>
      <c r="B1053" s="41"/>
      <c r="C1053" s="30"/>
    </row>
    <row r="1054" spans="1:3">
      <c r="A1054" s="30" t="s">
        <v>726</v>
      </c>
      <c r="B1054" s="41"/>
      <c r="C1054" s="30"/>
    </row>
    <row r="1055" spans="1:3">
      <c r="A1055" s="30" t="s">
        <v>928</v>
      </c>
      <c r="B1055" s="41"/>
      <c r="C1055" s="30"/>
    </row>
    <row r="1056" spans="1:3">
      <c r="A1056" s="30" t="s">
        <v>929</v>
      </c>
      <c r="B1056" s="41">
        <f>SUM(B1057:B1069)</f>
        <v>0</v>
      </c>
      <c r="C1056" s="30"/>
    </row>
    <row r="1057" spans="1:3">
      <c r="A1057" s="30" t="s">
        <v>724</v>
      </c>
      <c r="B1057" s="41"/>
      <c r="C1057" s="30"/>
    </row>
    <row r="1058" spans="1:3">
      <c r="A1058" s="30" t="s">
        <v>725</v>
      </c>
      <c r="B1058" s="41"/>
      <c r="C1058" s="30"/>
    </row>
    <row r="1059" spans="1:3">
      <c r="A1059" s="30" t="s">
        <v>726</v>
      </c>
      <c r="B1059" s="41"/>
      <c r="C1059" s="30"/>
    </row>
    <row r="1060" spans="1:3">
      <c r="A1060" s="30" t="s">
        <v>930</v>
      </c>
      <c r="B1060" s="41"/>
      <c r="C1060" s="30"/>
    </row>
    <row r="1061" spans="1:3">
      <c r="A1061" s="30" t="s">
        <v>931</v>
      </c>
      <c r="B1061" s="41"/>
      <c r="C1061" s="30"/>
    </row>
    <row r="1062" spans="1:3">
      <c r="A1062" s="30" t="s">
        <v>932</v>
      </c>
      <c r="B1062" s="41"/>
      <c r="C1062" s="30"/>
    </row>
    <row r="1063" spans="1:3">
      <c r="A1063" s="30" t="s">
        <v>933</v>
      </c>
      <c r="B1063" s="41"/>
      <c r="C1063" s="30"/>
    </row>
    <row r="1064" spans="1:3">
      <c r="A1064" s="30" t="s">
        <v>934</v>
      </c>
      <c r="B1064" s="41"/>
      <c r="C1064" s="30"/>
    </row>
    <row r="1065" spans="1:3">
      <c r="A1065" s="30" t="s">
        <v>935</v>
      </c>
      <c r="B1065" s="41"/>
      <c r="C1065" s="30"/>
    </row>
    <row r="1066" spans="1:3">
      <c r="A1066" s="30" t="s">
        <v>936</v>
      </c>
      <c r="B1066" s="41"/>
      <c r="C1066" s="30"/>
    </row>
    <row r="1067" spans="1:3">
      <c r="A1067" s="30" t="s">
        <v>882</v>
      </c>
      <c r="B1067" s="41"/>
      <c r="C1067" s="30"/>
    </row>
    <row r="1068" spans="1:3">
      <c r="A1068" s="30" t="s">
        <v>937</v>
      </c>
      <c r="B1068" s="41"/>
      <c r="C1068" s="30"/>
    </row>
    <row r="1069" spans="1:3">
      <c r="A1069" s="30" t="s">
        <v>938</v>
      </c>
      <c r="B1069" s="41"/>
      <c r="C1069" s="30"/>
    </row>
    <row r="1070" spans="1:3">
      <c r="A1070" s="30" t="s">
        <v>939</v>
      </c>
      <c r="B1070" s="41">
        <f>SUM(B1071:B1077)</f>
        <v>0</v>
      </c>
      <c r="C1070" s="30"/>
    </row>
    <row r="1071" spans="1:3">
      <c r="A1071" s="30" t="s">
        <v>724</v>
      </c>
      <c r="B1071" s="41"/>
      <c r="C1071" s="30"/>
    </row>
    <row r="1072" spans="1:3">
      <c r="A1072" s="30" t="s">
        <v>725</v>
      </c>
      <c r="B1072" s="41"/>
      <c r="C1072" s="30"/>
    </row>
    <row r="1073" spans="1:3">
      <c r="A1073" s="30" t="s">
        <v>726</v>
      </c>
      <c r="B1073" s="41"/>
      <c r="C1073" s="30"/>
    </row>
    <row r="1074" spans="1:3">
      <c r="A1074" s="30" t="s">
        <v>940</v>
      </c>
      <c r="B1074" s="41"/>
      <c r="C1074" s="30"/>
    </row>
    <row r="1075" spans="1:3">
      <c r="A1075" s="30" t="s">
        <v>941</v>
      </c>
      <c r="B1075" s="41"/>
      <c r="C1075" s="30"/>
    </row>
    <row r="1076" spans="1:3">
      <c r="A1076" s="30" t="s">
        <v>942</v>
      </c>
      <c r="B1076" s="41"/>
      <c r="C1076" s="30"/>
    </row>
    <row r="1077" spans="1:3">
      <c r="A1077" s="30" t="s">
        <v>943</v>
      </c>
      <c r="B1077" s="41"/>
      <c r="C1077" s="30"/>
    </row>
    <row r="1078" spans="1:3">
      <c r="A1078" s="30" t="s">
        <v>944</v>
      </c>
      <c r="B1078" s="41">
        <f>SUM(B1079:B1083)</f>
        <v>93</v>
      </c>
      <c r="C1078" s="30"/>
    </row>
    <row r="1079" spans="1:3">
      <c r="A1079" s="30" t="s">
        <v>724</v>
      </c>
      <c r="B1079" s="41">
        <v>93</v>
      </c>
      <c r="C1079" s="30"/>
    </row>
    <row r="1080" spans="1:3">
      <c r="A1080" s="30" t="s">
        <v>725</v>
      </c>
      <c r="B1080" s="41"/>
      <c r="C1080" s="30"/>
    </row>
    <row r="1081" spans="1:3">
      <c r="A1081" s="30" t="s">
        <v>726</v>
      </c>
      <c r="B1081" s="41"/>
      <c r="C1081" s="30"/>
    </row>
    <row r="1082" spans="1:3">
      <c r="A1082" s="30" t="s">
        <v>945</v>
      </c>
      <c r="B1082" s="41"/>
      <c r="C1082" s="30"/>
    </row>
    <row r="1083" spans="1:3">
      <c r="A1083" s="30" t="s">
        <v>946</v>
      </c>
      <c r="B1083" s="41"/>
      <c r="C1083" s="30"/>
    </row>
    <row r="1084" spans="1:3">
      <c r="A1084" s="30" t="s">
        <v>947</v>
      </c>
      <c r="B1084" s="41">
        <f>SUM(B1085:B1090)</f>
        <v>2063</v>
      </c>
      <c r="C1084" s="30"/>
    </row>
    <row r="1085" spans="1:3">
      <c r="A1085" s="30" t="s">
        <v>724</v>
      </c>
      <c r="B1085" s="41"/>
      <c r="C1085" s="30"/>
    </row>
    <row r="1086" spans="1:3">
      <c r="A1086" s="30" t="s">
        <v>725</v>
      </c>
      <c r="B1086" s="41"/>
      <c r="C1086" s="30"/>
    </row>
    <row r="1087" spans="1:3">
      <c r="A1087" s="30" t="s">
        <v>726</v>
      </c>
      <c r="B1087" s="41"/>
      <c r="C1087" s="30"/>
    </row>
    <row r="1088" spans="1:3">
      <c r="A1088" s="30" t="s">
        <v>948</v>
      </c>
      <c r="B1088" s="41"/>
      <c r="C1088" s="30"/>
    </row>
    <row r="1089" spans="1:3">
      <c r="A1089" s="30" t="s">
        <v>949</v>
      </c>
      <c r="B1089" s="41">
        <v>1200</v>
      </c>
      <c r="C1089" s="30"/>
    </row>
    <row r="1090" spans="1:3">
      <c r="A1090" s="30" t="s">
        <v>950</v>
      </c>
      <c r="B1090" s="41">
        <v>863</v>
      </c>
      <c r="C1090" s="30"/>
    </row>
    <row r="1091" spans="1:3">
      <c r="A1091" s="30" t="s">
        <v>951</v>
      </c>
      <c r="B1091" s="41"/>
      <c r="C1091" s="30"/>
    </row>
    <row r="1092" spans="1:3">
      <c r="A1092" s="30" t="s">
        <v>952</v>
      </c>
      <c r="B1092" s="41"/>
      <c r="C1092" s="30"/>
    </row>
    <row r="1093" spans="1:3">
      <c r="A1093" s="30" t="s">
        <v>953</v>
      </c>
      <c r="B1093" s="41"/>
      <c r="C1093" s="30"/>
    </row>
    <row r="1094" spans="1:3">
      <c r="A1094" s="30" t="s">
        <v>954</v>
      </c>
      <c r="B1094" s="41"/>
      <c r="C1094" s="30"/>
    </row>
    <row r="1095" spans="1:3">
      <c r="A1095" s="30" t="s">
        <v>955</v>
      </c>
      <c r="B1095" s="41"/>
      <c r="C1095" s="30"/>
    </row>
    <row r="1096" spans="1:3">
      <c r="A1096" s="30" t="s">
        <v>956</v>
      </c>
      <c r="B1096" s="41"/>
      <c r="C1096" s="30"/>
    </row>
    <row r="1097" spans="1:3">
      <c r="A1097" s="30" t="s">
        <v>957</v>
      </c>
      <c r="B1097" s="41"/>
      <c r="C1097" s="30"/>
    </row>
    <row r="1098" spans="1:3">
      <c r="A1098" s="30" t="s">
        <v>32</v>
      </c>
      <c r="B1098" s="41">
        <f>B1099+B1109+B1116+B1122+B1124</f>
        <v>2604</v>
      </c>
      <c r="C1098" s="30"/>
    </row>
    <row r="1099" spans="1:3">
      <c r="A1099" s="30" t="s">
        <v>958</v>
      </c>
      <c r="B1099" s="41">
        <f>SUM(B1100:B1108)</f>
        <v>0</v>
      </c>
      <c r="C1099" s="30"/>
    </row>
    <row r="1100" spans="1:3">
      <c r="A1100" s="30" t="s">
        <v>724</v>
      </c>
      <c r="B1100" s="41"/>
      <c r="C1100" s="30"/>
    </row>
    <row r="1101" spans="1:3">
      <c r="A1101" s="30" t="s">
        <v>725</v>
      </c>
      <c r="B1101" s="41"/>
      <c r="C1101" s="30"/>
    </row>
    <row r="1102" spans="1:3">
      <c r="A1102" s="30" t="s">
        <v>726</v>
      </c>
      <c r="B1102" s="41"/>
      <c r="C1102" s="30"/>
    </row>
    <row r="1103" spans="1:3">
      <c r="A1103" s="30" t="s">
        <v>959</v>
      </c>
      <c r="B1103" s="41"/>
      <c r="C1103" s="30"/>
    </row>
    <row r="1104" spans="1:3">
      <c r="A1104" s="30" t="s">
        <v>960</v>
      </c>
      <c r="B1104" s="41"/>
      <c r="C1104" s="30"/>
    </row>
    <row r="1105" spans="1:3">
      <c r="A1105" s="30" t="s">
        <v>961</v>
      </c>
      <c r="B1105" s="41"/>
      <c r="C1105" s="30"/>
    </row>
    <row r="1106" spans="1:3">
      <c r="A1106" s="30" t="s">
        <v>962</v>
      </c>
      <c r="B1106" s="41"/>
      <c r="C1106" s="30"/>
    </row>
    <row r="1107" spans="1:3">
      <c r="A1107" s="30" t="s">
        <v>744</v>
      </c>
      <c r="B1107" s="41"/>
      <c r="C1107" s="30"/>
    </row>
    <row r="1108" spans="1:3">
      <c r="A1108" s="30" t="s">
        <v>963</v>
      </c>
      <c r="B1108" s="41"/>
      <c r="C1108" s="30"/>
    </row>
    <row r="1109" spans="1:3">
      <c r="A1109" s="30" t="s">
        <v>964</v>
      </c>
      <c r="B1109" s="41">
        <f>SUM(B1110:B1115)</f>
        <v>50</v>
      </c>
      <c r="C1109" s="30"/>
    </row>
    <row r="1110" spans="1:3">
      <c r="A1110" s="30" t="s">
        <v>724</v>
      </c>
      <c r="B1110" s="41"/>
      <c r="C1110" s="30"/>
    </row>
    <row r="1111" spans="1:3">
      <c r="A1111" s="30" t="s">
        <v>725</v>
      </c>
      <c r="B1111" s="41"/>
      <c r="C1111" s="30"/>
    </row>
    <row r="1112" spans="1:3">
      <c r="A1112" s="30" t="s">
        <v>726</v>
      </c>
      <c r="B1112" s="41"/>
      <c r="C1112" s="30"/>
    </row>
    <row r="1113" spans="1:3">
      <c r="A1113" s="30" t="s">
        <v>965</v>
      </c>
      <c r="B1113" s="41">
        <v>50</v>
      </c>
      <c r="C1113" s="30"/>
    </row>
    <row r="1114" spans="1:3">
      <c r="A1114" s="30" t="s">
        <v>966</v>
      </c>
      <c r="B1114" s="41"/>
      <c r="C1114" s="30"/>
    </row>
    <row r="1115" spans="1:3">
      <c r="A1115" s="30" t="s">
        <v>967</v>
      </c>
      <c r="B1115" s="41"/>
      <c r="C1115" s="30"/>
    </row>
    <row r="1116" spans="1:3">
      <c r="A1116" s="30" t="s">
        <v>968</v>
      </c>
      <c r="B1116" s="41">
        <v>68</v>
      </c>
      <c r="C1116" s="30"/>
    </row>
    <row r="1117" spans="1:3">
      <c r="A1117" s="30" t="s">
        <v>724</v>
      </c>
      <c r="B1117" s="41"/>
      <c r="C1117" s="30"/>
    </row>
    <row r="1118" spans="1:3">
      <c r="A1118" s="30" t="s">
        <v>725</v>
      </c>
      <c r="B1118" s="41"/>
      <c r="C1118" s="30"/>
    </row>
    <row r="1119" spans="1:3">
      <c r="A1119" s="30" t="s">
        <v>726</v>
      </c>
      <c r="B1119" s="41"/>
      <c r="C1119" s="30"/>
    </row>
    <row r="1120" spans="1:3">
      <c r="A1120" s="30" t="s">
        <v>969</v>
      </c>
      <c r="B1120" s="41"/>
      <c r="C1120" s="30"/>
    </row>
    <row r="1121" spans="1:3">
      <c r="A1121" s="30" t="s">
        <v>970</v>
      </c>
      <c r="B1121" s="41"/>
      <c r="C1121" s="30"/>
    </row>
    <row r="1122" spans="1:3">
      <c r="A1122" s="30" t="s">
        <v>971</v>
      </c>
      <c r="B1122" s="41"/>
      <c r="C1122" s="30"/>
    </row>
    <row r="1123" spans="1:3">
      <c r="A1123" s="30" t="s">
        <v>972</v>
      </c>
      <c r="B1123" s="41"/>
      <c r="C1123" s="30"/>
    </row>
    <row r="1124" spans="1:3">
      <c r="A1124" s="30" t="s">
        <v>973</v>
      </c>
      <c r="B1124" s="41">
        <v>2486</v>
      </c>
      <c r="C1124" s="30"/>
    </row>
    <row r="1125" spans="1:3">
      <c r="A1125" s="30" t="s">
        <v>34</v>
      </c>
      <c r="B1125" s="30">
        <f>B1126+B1133+B1139</f>
        <v>1031</v>
      </c>
      <c r="C1125" s="30"/>
    </row>
    <row r="1126" spans="1:3">
      <c r="A1126" s="30" t="s">
        <v>974</v>
      </c>
      <c r="B1126" s="30">
        <v>59</v>
      </c>
      <c r="C1126" s="30"/>
    </row>
    <row r="1127" spans="1:3">
      <c r="A1127" s="30" t="s">
        <v>724</v>
      </c>
      <c r="B1127" s="30">
        <v>4</v>
      </c>
      <c r="C1127" s="30"/>
    </row>
    <row r="1128" spans="1:3">
      <c r="A1128" s="30" t="s">
        <v>725</v>
      </c>
      <c r="B1128" s="30"/>
      <c r="C1128" s="30"/>
    </row>
    <row r="1129" spans="1:3">
      <c r="A1129" s="30" t="s">
        <v>726</v>
      </c>
      <c r="B1129" s="30"/>
      <c r="C1129" s="30"/>
    </row>
    <row r="1130" spans="1:3">
      <c r="A1130" s="30" t="s">
        <v>975</v>
      </c>
      <c r="B1130" s="30"/>
      <c r="C1130" s="30"/>
    </row>
    <row r="1131" spans="1:3">
      <c r="A1131" s="30" t="s">
        <v>744</v>
      </c>
      <c r="B1131" s="30">
        <v>55</v>
      </c>
      <c r="C1131" s="30"/>
    </row>
    <row r="1132" spans="1:3">
      <c r="A1132" s="30" t="s">
        <v>976</v>
      </c>
      <c r="B1132" s="30"/>
      <c r="C1132" s="30"/>
    </row>
    <row r="1133" spans="1:3">
      <c r="A1133" s="30" t="s">
        <v>977</v>
      </c>
      <c r="B1133" s="30">
        <v>907</v>
      </c>
      <c r="C1133" s="30"/>
    </row>
    <row r="1134" spans="1:3">
      <c r="A1134" s="30" t="s">
        <v>978</v>
      </c>
      <c r="B1134" s="30"/>
      <c r="C1134" s="30"/>
    </row>
    <row r="1135" spans="1:3">
      <c r="A1135" s="30" t="s">
        <v>979</v>
      </c>
      <c r="B1135" s="30"/>
      <c r="C1135" s="30"/>
    </row>
    <row r="1136" spans="1:3">
      <c r="A1136" s="30" t="s">
        <v>980</v>
      </c>
      <c r="B1136" s="30"/>
      <c r="C1136" s="30"/>
    </row>
    <row r="1137" spans="1:3">
      <c r="A1137" s="30" t="s">
        <v>981</v>
      </c>
      <c r="B1137" s="30"/>
      <c r="C1137" s="30"/>
    </row>
    <row r="1138" spans="1:3">
      <c r="A1138" s="30" t="s">
        <v>982</v>
      </c>
      <c r="B1138" s="30">
        <v>907</v>
      </c>
      <c r="C1138" s="30"/>
    </row>
    <row r="1139" spans="1:3">
      <c r="A1139" s="30" t="s">
        <v>983</v>
      </c>
      <c r="B1139" s="30">
        <v>65</v>
      </c>
      <c r="C1139" s="30"/>
    </row>
    <row r="1140" spans="1:3">
      <c r="A1140" s="30" t="s">
        <v>984</v>
      </c>
      <c r="B1140" s="41"/>
      <c r="C1140" s="30"/>
    </row>
    <row r="1141" spans="1:3">
      <c r="A1141" s="30" t="s">
        <v>985</v>
      </c>
      <c r="B1141" s="41"/>
      <c r="C1141" s="30"/>
    </row>
    <row r="1142" spans="1:3">
      <c r="A1142" s="30" t="s">
        <v>986</v>
      </c>
      <c r="B1142" s="41"/>
      <c r="C1142" s="30"/>
    </row>
    <row r="1143" spans="1:3">
      <c r="A1143" s="30" t="s">
        <v>987</v>
      </c>
      <c r="B1143" s="41"/>
      <c r="C1143" s="30"/>
    </row>
    <row r="1144" spans="1:3">
      <c r="A1144" s="30" t="s">
        <v>988</v>
      </c>
      <c r="B1144" s="41"/>
      <c r="C1144" s="30"/>
    </row>
    <row r="1145" spans="1:3">
      <c r="A1145" s="30" t="s">
        <v>989</v>
      </c>
      <c r="B1145" s="41"/>
      <c r="C1145" s="30"/>
    </row>
    <row r="1146" spans="1:3">
      <c r="A1146" s="30" t="s">
        <v>743</v>
      </c>
      <c r="B1146" s="41"/>
      <c r="C1146" s="30"/>
    </row>
    <row r="1147" spans="1:3">
      <c r="A1147" s="30" t="s">
        <v>990</v>
      </c>
      <c r="B1147" s="41"/>
      <c r="C1147" s="30"/>
    </row>
    <row r="1148" spans="1:3">
      <c r="A1148" s="30" t="s">
        <v>991</v>
      </c>
      <c r="B1148" s="41"/>
      <c r="C1148" s="30"/>
    </row>
    <row r="1149" spans="1:3">
      <c r="A1149" s="30" t="s">
        <v>992</v>
      </c>
      <c r="B1149" s="41"/>
      <c r="C1149" s="30"/>
    </row>
    <row r="1150" spans="1:3">
      <c r="A1150" s="30" t="s">
        <v>993</v>
      </c>
      <c r="B1150" s="41">
        <f>B1151+B1200+B1213</f>
        <v>562</v>
      </c>
      <c r="C1150" s="30"/>
    </row>
    <row r="1151" spans="1:3">
      <c r="A1151" s="30" t="s">
        <v>994</v>
      </c>
      <c r="B1151" s="41">
        <f>SUM(B1152:B1170)</f>
        <v>102</v>
      </c>
      <c r="C1151" s="30"/>
    </row>
    <row r="1152" spans="1:3">
      <c r="A1152" s="30" t="s">
        <v>724</v>
      </c>
      <c r="B1152" s="41">
        <v>85</v>
      </c>
      <c r="C1152" s="30"/>
    </row>
    <row r="1153" spans="1:3">
      <c r="A1153" s="30" t="s">
        <v>725</v>
      </c>
      <c r="B1153" s="41">
        <v>17</v>
      </c>
      <c r="C1153" s="30"/>
    </row>
    <row r="1154" spans="1:3">
      <c r="A1154" s="30" t="s">
        <v>726</v>
      </c>
      <c r="B1154" s="41"/>
      <c r="C1154" s="30"/>
    </row>
    <row r="1155" spans="1:3">
      <c r="A1155" s="30" t="s">
        <v>995</v>
      </c>
      <c r="B1155" s="41"/>
      <c r="C1155" s="30"/>
    </row>
    <row r="1156" spans="1:3">
      <c r="A1156" s="30" t="s">
        <v>996</v>
      </c>
      <c r="B1156" s="41"/>
      <c r="C1156" s="30"/>
    </row>
    <row r="1157" spans="1:3">
      <c r="A1157" s="30" t="s">
        <v>997</v>
      </c>
      <c r="B1157" s="41"/>
      <c r="C1157" s="30"/>
    </row>
    <row r="1158" spans="1:3">
      <c r="A1158" s="30" t="s">
        <v>998</v>
      </c>
      <c r="B1158" s="41"/>
      <c r="C1158" s="30"/>
    </row>
    <row r="1159" spans="1:3">
      <c r="A1159" s="30" t="s">
        <v>999</v>
      </c>
      <c r="B1159" s="41"/>
      <c r="C1159" s="30"/>
    </row>
    <row r="1160" spans="1:3">
      <c r="A1160" s="30" t="s">
        <v>1000</v>
      </c>
      <c r="B1160" s="41"/>
      <c r="C1160" s="30"/>
    </row>
    <row r="1161" spans="1:3">
      <c r="A1161" s="30" t="s">
        <v>1001</v>
      </c>
      <c r="B1161" s="41"/>
      <c r="C1161" s="30"/>
    </row>
    <row r="1162" spans="1:3">
      <c r="A1162" s="30" t="s">
        <v>1002</v>
      </c>
      <c r="B1162" s="41"/>
      <c r="C1162" s="30"/>
    </row>
    <row r="1163" spans="1:3">
      <c r="A1163" s="30" t="s">
        <v>1003</v>
      </c>
      <c r="B1163" s="41"/>
      <c r="C1163" s="30"/>
    </row>
    <row r="1164" spans="1:3">
      <c r="A1164" s="30" t="s">
        <v>1004</v>
      </c>
      <c r="B1164" s="41"/>
      <c r="C1164" s="30"/>
    </row>
    <row r="1165" spans="1:3">
      <c r="A1165" s="30" t="s">
        <v>1005</v>
      </c>
      <c r="B1165" s="41"/>
      <c r="C1165" s="30"/>
    </row>
    <row r="1166" spans="1:3">
      <c r="A1166" s="30" t="s">
        <v>1006</v>
      </c>
      <c r="B1166" s="41"/>
      <c r="C1166" s="30"/>
    </row>
    <row r="1167" spans="1:3">
      <c r="A1167" s="30" t="s">
        <v>1007</v>
      </c>
      <c r="B1167" s="41"/>
      <c r="C1167" s="30"/>
    </row>
    <row r="1168" spans="1:3">
      <c r="A1168" s="30" t="s">
        <v>1008</v>
      </c>
      <c r="B1168" s="41"/>
      <c r="C1168" s="30"/>
    </row>
    <row r="1169" spans="1:3">
      <c r="A1169" s="30" t="s">
        <v>744</v>
      </c>
      <c r="B1169" s="41"/>
      <c r="C1169" s="30"/>
    </row>
    <row r="1170" spans="1:3">
      <c r="A1170" s="30" t="s">
        <v>1009</v>
      </c>
      <c r="B1170" s="41"/>
      <c r="C1170" s="30"/>
    </row>
    <row r="1171" spans="1:3">
      <c r="A1171" s="30" t="s">
        <v>1010</v>
      </c>
      <c r="B1171" s="41"/>
      <c r="C1171" s="30"/>
    </row>
    <row r="1172" spans="1:3">
      <c r="A1172" s="30" t="s">
        <v>724</v>
      </c>
      <c r="B1172" s="41"/>
      <c r="C1172" s="30"/>
    </row>
    <row r="1173" spans="1:3">
      <c r="A1173" s="30" t="s">
        <v>725</v>
      </c>
      <c r="B1173" s="41"/>
      <c r="C1173" s="30"/>
    </row>
    <row r="1174" spans="1:3">
      <c r="A1174" s="30" t="s">
        <v>726</v>
      </c>
      <c r="B1174" s="41"/>
      <c r="C1174" s="30"/>
    </row>
    <row r="1175" spans="1:3">
      <c r="A1175" s="30" t="s">
        <v>1011</v>
      </c>
      <c r="B1175" s="41"/>
      <c r="C1175" s="30"/>
    </row>
    <row r="1176" spans="1:3">
      <c r="A1176" s="30" t="s">
        <v>1012</v>
      </c>
      <c r="B1176" s="41"/>
      <c r="C1176" s="30"/>
    </row>
    <row r="1177" spans="1:3">
      <c r="A1177" s="30" t="s">
        <v>1013</v>
      </c>
      <c r="B1177" s="41"/>
      <c r="C1177" s="30"/>
    </row>
    <row r="1178" spans="1:3">
      <c r="A1178" s="30" t="s">
        <v>1014</v>
      </c>
      <c r="B1178" s="41"/>
      <c r="C1178" s="30"/>
    </row>
    <row r="1179" spans="1:3">
      <c r="A1179" s="30" t="s">
        <v>1015</v>
      </c>
      <c r="B1179" s="41"/>
      <c r="C1179" s="30"/>
    </row>
    <row r="1180" spans="1:3">
      <c r="A1180" s="30" t="s">
        <v>1016</v>
      </c>
      <c r="B1180" s="41"/>
      <c r="C1180" s="30"/>
    </row>
    <row r="1181" spans="1:3">
      <c r="A1181" s="30" t="s">
        <v>1017</v>
      </c>
      <c r="B1181" s="41"/>
      <c r="C1181" s="30"/>
    </row>
    <row r="1182" spans="1:3">
      <c r="A1182" s="30" t="s">
        <v>1018</v>
      </c>
      <c r="B1182" s="41"/>
      <c r="C1182" s="30"/>
    </row>
    <row r="1183" spans="1:3">
      <c r="A1183" s="30" t="s">
        <v>1019</v>
      </c>
      <c r="B1183" s="41"/>
      <c r="C1183" s="30"/>
    </row>
    <row r="1184" spans="1:3">
      <c r="A1184" s="30" t="s">
        <v>1020</v>
      </c>
      <c r="B1184" s="41"/>
      <c r="C1184" s="30"/>
    </row>
    <row r="1185" spans="1:3">
      <c r="A1185" s="30" t="s">
        <v>1021</v>
      </c>
      <c r="B1185" s="41"/>
      <c r="C1185" s="30"/>
    </row>
    <row r="1186" spans="1:3">
      <c r="A1186" s="30" t="s">
        <v>1022</v>
      </c>
      <c r="B1186" s="41"/>
      <c r="C1186" s="30"/>
    </row>
    <row r="1187" spans="1:3">
      <c r="A1187" s="30" t="s">
        <v>1023</v>
      </c>
      <c r="B1187" s="41"/>
      <c r="C1187" s="30"/>
    </row>
    <row r="1188" spans="1:3">
      <c r="A1188" s="30" t="s">
        <v>1024</v>
      </c>
      <c r="B1188" s="41"/>
      <c r="C1188" s="30"/>
    </row>
    <row r="1189" spans="1:3">
      <c r="A1189" s="30" t="s">
        <v>744</v>
      </c>
      <c r="B1189" s="41"/>
      <c r="C1189" s="30"/>
    </row>
    <row r="1190" spans="1:3">
      <c r="A1190" s="30" t="s">
        <v>1025</v>
      </c>
      <c r="B1190" s="41"/>
      <c r="C1190" s="30"/>
    </row>
    <row r="1191" spans="1:3">
      <c r="A1191" s="30" t="s">
        <v>1026</v>
      </c>
      <c r="B1191" s="41"/>
      <c r="C1191" s="30"/>
    </row>
    <row r="1192" spans="1:3">
      <c r="A1192" s="30" t="s">
        <v>724</v>
      </c>
      <c r="B1192" s="41"/>
      <c r="C1192" s="30"/>
    </row>
    <row r="1193" spans="1:3">
      <c r="A1193" s="30" t="s">
        <v>725</v>
      </c>
      <c r="B1193" s="41"/>
      <c r="C1193" s="30"/>
    </row>
    <row r="1194" spans="1:3">
      <c r="A1194" s="30" t="s">
        <v>726</v>
      </c>
      <c r="B1194" s="41"/>
      <c r="C1194" s="30"/>
    </row>
    <row r="1195" spans="1:3">
      <c r="A1195" s="30" t="s">
        <v>1027</v>
      </c>
      <c r="B1195" s="41"/>
      <c r="C1195" s="30"/>
    </row>
    <row r="1196" spans="1:3">
      <c r="A1196" s="30" t="s">
        <v>1028</v>
      </c>
      <c r="B1196" s="41"/>
      <c r="C1196" s="30"/>
    </row>
    <row r="1197" spans="1:3">
      <c r="A1197" s="30" t="s">
        <v>1029</v>
      </c>
      <c r="B1197" s="41"/>
      <c r="C1197" s="30"/>
    </row>
    <row r="1198" spans="1:3">
      <c r="A1198" s="30" t="s">
        <v>744</v>
      </c>
      <c r="B1198" s="41"/>
      <c r="C1198" s="30"/>
    </row>
    <row r="1199" spans="1:3">
      <c r="A1199" s="30" t="s">
        <v>1030</v>
      </c>
      <c r="B1199" s="41"/>
      <c r="C1199" s="30"/>
    </row>
    <row r="1200" spans="1:3">
      <c r="A1200" s="30" t="s">
        <v>1031</v>
      </c>
      <c r="B1200" s="41">
        <v>8</v>
      </c>
      <c r="C1200" s="30"/>
    </row>
    <row r="1201" spans="1:3">
      <c r="A1201" s="30" t="s">
        <v>724</v>
      </c>
      <c r="B1201" s="41"/>
      <c r="C1201" s="30"/>
    </row>
    <row r="1202" spans="1:3">
      <c r="A1202" s="30" t="s">
        <v>725</v>
      </c>
      <c r="B1202" s="41"/>
      <c r="C1202" s="30"/>
    </row>
    <row r="1203" spans="1:3">
      <c r="A1203" s="30" t="s">
        <v>726</v>
      </c>
      <c r="B1203" s="41"/>
      <c r="C1203" s="30"/>
    </row>
    <row r="1204" spans="1:3">
      <c r="A1204" s="30" t="s">
        <v>1032</v>
      </c>
      <c r="B1204" s="41"/>
      <c r="C1204" s="30"/>
    </row>
    <row r="1205" spans="1:3">
      <c r="A1205" s="30" t="s">
        <v>1033</v>
      </c>
      <c r="B1205" s="41"/>
      <c r="C1205" s="30"/>
    </row>
    <row r="1206" spans="1:3">
      <c r="A1206" s="30" t="s">
        <v>1034</v>
      </c>
      <c r="B1206" s="41"/>
      <c r="C1206" s="30"/>
    </row>
    <row r="1207" spans="1:3">
      <c r="A1207" s="30" t="s">
        <v>1035</v>
      </c>
      <c r="B1207" s="41"/>
      <c r="C1207" s="30"/>
    </row>
    <row r="1208" spans="1:3">
      <c r="A1208" s="30" t="s">
        <v>1036</v>
      </c>
      <c r="B1208" s="41"/>
      <c r="C1208" s="30"/>
    </row>
    <row r="1209" spans="1:3">
      <c r="A1209" s="30" t="s">
        <v>1037</v>
      </c>
      <c r="B1209" s="41"/>
      <c r="C1209" s="30"/>
    </row>
    <row r="1210" spans="1:3">
      <c r="A1210" s="30" t="s">
        <v>1038</v>
      </c>
      <c r="B1210" s="41"/>
      <c r="C1210" s="30"/>
    </row>
    <row r="1211" spans="1:3">
      <c r="A1211" s="30" t="s">
        <v>1039</v>
      </c>
      <c r="B1211" s="41"/>
      <c r="C1211" s="30"/>
    </row>
    <row r="1212" spans="1:3">
      <c r="A1212" s="30" t="s">
        <v>1040</v>
      </c>
      <c r="B1212" s="41"/>
      <c r="C1212" s="30"/>
    </row>
    <row r="1213" spans="1:3">
      <c r="A1213" s="30" t="s">
        <v>1041</v>
      </c>
      <c r="B1213" s="41">
        <f>SUM(B1214:B1228)</f>
        <v>452</v>
      </c>
      <c r="C1213" s="30"/>
    </row>
    <row r="1214" spans="1:3">
      <c r="A1214" s="30" t="s">
        <v>724</v>
      </c>
      <c r="B1214" s="41">
        <v>79</v>
      </c>
      <c r="C1214" s="30"/>
    </row>
    <row r="1215" spans="1:3">
      <c r="A1215" s="30" t="s">
        <v>725</v>
      </c>
      <c r="B1215" s="41"/>
      <c r="C1215" s="30"/>
    </row>
    <row r="1216" spans="1:3">
      <c r="A1216" s="30" t="s">
        <v>726</v>
      </c>
      <c r="B1216" s="41"/>
      <c r="C1216" s="30"/>
    </row>
    <row r="1217" spans="1:3">
      <c r="A1217" s="30" t="s">
        <v>1042</v>
      </c>
      <c r="B1217" s="41">
        <v>80</v>
      </c>
      <c r="C1217" s="30"/>
    </row>
    <row r="1218" spans="1:3">
      <c r="A1218" s="30" t="s">
        <v>1043</v>
      </c>
      <c r="B1218" s="41"/>
      <c r="C1218" s="30"/>
    </row>
    <row r="1219" spans="1:3">
      <c r="A1219" s="30" t="s">
        <v>1044</v>
      </c>
      <c r="B1219" s="41"/>
      <c r="C1219" s="30"/>
    </row>
    <row r="1220" spans="1:3">
      <c r="A1220" s="30" t="s">
        <v>1045</v>
      </c>
      <c r="B1220" s="41"/>
      <c r="C1220" s="30"/>
    </row>
    <row r="1221" spans="1:3">
      <c r="A1221" s="30" t="s">
        <v>1046</v>
      </c>
      <c r="B1221" s="41">
        <v>30</v>
      </c>
      <c r="C1221" s="30"/>
    </row>
    <row r="1222" spans="1:3">
      <c r="A1222" s="30" t="s">
        <v>1047</v>
      </c>
      <c r="B1222" s="41">
        <v>260</v>
      </c>
      <c r="C1222" s="30"/>
    </row>
    <row r="1223" spans="1:3">
      <c r="A1223" s="30" t="s">
        <v>1048</v>
      </c>
      <c r="B1223" s="41"/>
      <c r="C1223" s="30"/>
    </row>
    <row r="1224" spans="1:3">
      <c r="A1224" s="30" t="s">
        <v>1049</v>
      </c>
      <c r="B1224" s="41"/>
      <c r="C1224" s="30"/>
    </row>
    <row r="1225" spans="1:3">
      <c r="A1225" s="30" t="s">
        <v>1050</v>
      </c>
      <c r="B1225" s="41"/>
      <c r="C1225" s="30"/>
    </row>
    <row r="1226" spans="1:3">
      <c r="A1226" s="30" t="s">
        <v>1051</v>
      </c>
      <c r="B1226" s="41"/>
      <c r="C1226" s="30"/>
    </row>
    <row r="1227" spans="1:3">
      <c r="A1227" s="30" t="s">
        <v>1052</v>
      </c>
      <c r="B1227" s="41">
        <v>3</v>
      </c>
      <c r="C1227" s="30"/>
    </row>
    <row r="1228" spans="1:3">
      <c r="A1228" s="30" t="s">
        <v>1053</v>
      </c>
      <c r="B1228" s="41"/>
      <c r="C1228" s="30"/>
    </row>
    <row r="1229" spans="1:3">
      <c r="A1229" s="30" t="s">
        <v>1054</v>
      </c>
      <c r="B1229" s="41">
        <f>B1230</f>
        <v>0</v>
      </c>
      <c r="C1229" s="30"/>
    </row>
    <row r="1230" spans="1:3">
      <c r="A1230" s="30" t="s">
        <v>1055</v>
      </c>
      <c r="B1230" s="41">
        <f>SUM(B1231:B1238)</f>
        <v>0</v>
      </c>
      <c r="C1230" s="30"/>
    </row>
    <row r="1231" spans="1:3">
      <c r="A1231" s="30" t="s">
        <v>1056</v>
      </c>
      <c r="B1231" s="41"/>
      <c r="C1231" s="30"/>
    </row>
    <row r="1232" spans="1:3">
      <c r="A1232" s="30" t="s">
        <v>1057</v>
      </c>
      <c r="B1232" s="41"/>
      <c r="C1232" s="30"/>
    </row>
    <row r="1233" spans="1:3">
      <c r="A1233" s="30" t="s">
        <v>1058</v>
      </c>
      <c r="B1233" s="41"/>
      <c r="C1233" s="30"/>
    </row>
    <row r="1234" spans="1:3">
      <c r="A1234" s="30" t="s">
        <v>1059</v>
      </c>
      <c r="B1234" s="41"/>
      <c r="C1234" s="30"/>
    </row>
    <row r="1235" spans="1:3">
      <c r="A1235" s="30" t="s">
        <v>1060</v>
      </c>
      <c r="B1235" s="41"/>
      <c r="C1235" s="30"/>
    </row>
    <row r="1236" spans="1:3">
      <c r="A1236" s="30" t="s">
        <v>1061</v>
      </c>
      <c r="B1236" s="41"/>
      <c r="C1236" s="30"/>
    </row>
    <row r="1237" spans="1:3">
      <c r="A1237" s="30" t="s">
        <v>1062</v>
      </c>
      <c r="B1237" s="41"/>
      <c r="C1237" s="30"/>
    </row>
    <row r="1238" spans="1:3">
      <c r="A1238" s="30" t="s">
        <v>1063</v>
      </c>
      <c r="B1238" s="41"/>
      <c r="C1238" s="30"/>
    </row>
    <row r="1239" spans="1:3">
      <c r="A1239" s="30" t="s">
        <v>1064</v>
      </c>
      <c r="B1239" s="41"/>
      <c r="C1239" s="30"/>
    </row>
    <row r="1240" spans="1:3">
      <c r="A1240" s="30" t="s">
        <v>1065</v>
      </c>
      <c r="B1240" s="41"/>
      <c r="C1240" s="30"/>
    </row>
    <row r="1241" spans="1:3">
      <c r="A1241" s="30" t="s">
        <v>1066</v>
      </c>
      <c r="B1241" s="41"/>
      <c r="C1241" s="30"/>
    </row>
    <row r="1242" spans="1:3">
      <c r="A1242" s="30" t="s">
        <v>1067</v>
      </c>
      <c r="B1242" s="41"/>
      <c r="C1242" s="30"/>
    </row>
    <row r="1243" spans="1:3">
      <c r="A1243" s="30" t="s">
        <v>1068</v>
      </c>
      <c r="B1243" s="41"/>
      <c r="C1243" s="30"/>
    </row>
    <row r="1244" spans="1:3">
      <c r="A1244" s="30" t="s">
        <v>1069</v>
      </c>
      <c r="B1244" s="41"/>
      <c r="C1244" s="30"/>
    </row>
    <row r="1245" spans="1:3">
      <c r="A1245" s="30" t="s">
        <v>1070</v>
      </c>
      <c r="B1245" s="41"/>
      <c r="C1245" s="30"/>
    </row>
    <row r="1246" spans="1:3">
      <c r="A1246" s="30" t="s">
        <v>1071</v>
      </c>
      <c r="B1246" s="41"/>
      <c r="C1246" s="30"/>
    </row>
    <row r="1247" spans="1:3">
      <c r="A1247" s="30" t="s">
        <v>1072</v>
      </c>
      <c r="B1247" s="41">
        <f>B1248+B1288</f>
        <v>0</v>
      </c>
      <c r="C1247" s="30"/>
    </row>
    <row r="1248" spans="1:3">
      <c r="A1248" s="30" t="s">
        <v>1073</v>
      </c>
      <c r="B1248" s="41"/>
      <c r="C1248" s="30"/>
    </row>
    <row r="1249" spans="1:3">
      <c r="A1249" s="30" t="s">
        <v>724</v>
      </c>
      <c r="B1249" s="41"/>
      <c r="C1249" s="30"/>
    </row>
    <row r="1250" spans="1:3">
      <c r="A1250" s="30" t="s">
        <v>725</v>
      </c>
      <c r="B1250" s="41"/>
      <c r="C1250" s="30"/>
    </row>
    <row r="1251" spans="1:3">
      <c r="A1251" s="30" t="s">
        <v>726</v>
      </c>
      <c r="B1251" s="41"/>
      <c r="C1251" s="30"/>
    </row>
    <row r="1252" spans="1:3">
      <c r="A1252" s="30" t="s">
        <v>1074</v>
      </c>
      <c r="B1252" s="41"/>
      <c r="C1252" s="30"/>
    </row>
    <row r="1253" spans="1:3">
      <c r="A1253" s="30" t="s">
        <v>1075</v>
      </c>
      <c r="B1253" s="41"/>
      <c r="C1253" s="30"/>
    </row>
    <row r="1254" spans="1:3">
      <c r="A1254" s="30" t="s">
        <v>1076</v>
      </c>
      <c r="B1254" s="41"/>
      <c r="C1254" s="30"/>
    </row>
    <row r="1255" spans="1:3">
      <c r="A1255" s="30" t="s">
        <v>1077</v>
      </c>
      <c r="B1255" s="41"/>
      <c r="C1255" s="30"/>
    </row>
    <row r="1256" spans="1:3">
      <c r="A1256" s="30" t="s">
        <v>1078</v>
      </c>
      <c r="B1256" s="41"/>
      <c r="C1256" s="30"/>
    </row>
    <row r="1257" spans="1:3">
      <c r="A1257" s="30" t="s">
        <v>1079</v>
      </c>
      <c r="B1257" s="41"/>
      <c r="C1257" s="30"/>
    </row>
    <row r="1258" spans="1:3">
      <c r="A1258" s="30" t="s">
        <v>1080</v>
      </c>
      <c r="B1258" s="41"/>
      <c r="C1258" s="30"/>
    </row>
    <row r="1259" spans="1:3">
      <c r="A1259" s="30" t="s">
        <v>1081</v>
      </c>
      <c r="B1259" s="41"/>
      <c r="C1259" s="30"/>
    </row>
    <row r="1260" spans="1:3">
      <c r="A1260" s="30" t="s">
        <v>1082</v>
      </c>
      <c r="B1260" s="41"/>
      <c r="C1260" s="30"/>
    </row>
    <row r="1261" spans="1:3">
      <c r="A1261" s="30" t="s">
        <v>744</v>
      </c>
      <c r="B1261" s="41"/>
      <c r="C1261" s="30"/>
    </row>
    <row r="1262" spans="1:3">
      <c r="A1262" s="30" t="s">
        <v>1083</v>
      </c>
      <c r="B1262" s="41"/>
      <c r="C1262" s="30"/>
    </row>
    <row r="1263" spans="1:3">
      <c r="A1263" s="30" t="s">
        <v>1084</v>
      </c>
      <c r="B1263" s="41"/>
      <c r="C1263" s="30"/>
    </row>
    <row r="1264" spans="1:3">
      <c r="A1264" s="30" t="s">
        <v>724</v>
      </c>
      <c r="B1264" s="41"/>
      <c r="C1264" s="30"/>
    </row>
    <row r="1265" spans="1:3">
      <c r="A1265" s="30" t="s">
        <v>725</v>
      </c>
      <c r="B1265" s="41"/>
      <c r="C1265" s="30"/>
    </row>
    <row r="1266" spans="1:3">
      <c r="A1266" s="30" t="s">
        <v>726</v>
      </c>
      <c r="B1266" s="41"/>
      <c r="C1266" s="30"/>
    </row>
    <row r="1267" spans="1:3">
      <c r="A1267" s="30" t="s">
        <v>1085</v>
      </c>
      <c r="B1267" s="41"/>
      <c r="C1267" s="30"/>
    </row>
    <row r="1268" spans="1:3">
      <c r="A1268" s="30" t="s">
        <v>1086</v>
      </c>
      <c r="B1268" s="41"/>
      <c r="C1268" s="30"/>
    </row>
    <row r="1269" spans="1:3">
      <c r="A1269" s="30" t="s">
        <v>1087</v>
      </c>
      <c r="B1269" s="41"/>
      <c r="C1269" s="30"/>
    </row>
    <row r="1270" spans="1:3">
      <c r="A1270" s="30" t="s">
        <v>1088</v>
      </c>
      <c r="B1270" s="41"/>
      <c r="C1270" s="30"/>
    </row>
    <row r="1271" spans="1:3">
      <c r="A1271" s="30" t="s">
        <v>1089</v>
      </c>
      <c r="B1271" s="41"/>
      <c r="C1271" s="30"/>
    </row>
    <row r="1272" spans="1:3">
      <c r="A1272" s="30" t="s">
        <v>1090</v>
      </c>
      <c r="B1272" s="41"/>
      <c r="C1272" s="30"/>
    </row>
    <row r="1273" spans="1:3">
      <c r="A1273" s="30" t="s">
        <v>1091</v>
      </c>
      <c r="B1273" s="41"/>
      <c r="C1273" s="30"/>
    </row>
    <row r="1274" spans="1:3">
      <c r="A1274" s="30" t="s">
        <v>1092</v>
      </c>
      <c r="B1274" s="41"/>
      <c r="C1274" s="30"/>
    </row>
    <row r="1275" spans="1:3">
      <c r="A1275" s="30" t="s">
        <v>744</v>
      </c>
      <c r="B1275" s="41"/>
      <c r="C1275" s="30"/>
    </row>
    <row r="1276" spans="1:3">
      <c r="A1276" s="30" t="s">
        <v>1093</v>
      </c>
      <c r="B1276" s="41"/>
      <c r="C1276" s="30"/>
    </row>
    <row r="1277" spans="1:3">
      <c r="A1277" s="30" t="s">
        <v>1094</v>
      </c>
      <c r="B1277" s="41"/>
      <c r="C1277" s="30"/>
    </row>
    <row r="1278" spans="1:3">
      <c r="A1278" s="30" t="s">
        <v>1095</v>
      </c>
      <c r="B1278" s="41"/>
      <c r="C1278" s="30"/>
    </row>
    <row r="1279" spans="1:3">
      <c r="A1279" s="30" t="s">
        <v>1096</v>
      </c>
      <c r="B1279" s="41"/>
      <c r="C1279" s="30"/>
    </row>
    <row r="1280" spans="1:3">
      <c r="A1280" s="30" t="s">
        <v>1097</v>
      </c>
      <c r="B1280" s="41"/>
      <c r="C1280" s="30"/>
    </row>
    <row r="1281" spans="1:3">
      <c r="A1281" s="30" t="s">
        <v>1098</v>
      </c>
      <c r="B1281" s="41"/>
      <c r="C1281" s="30"/>
    </row>
    <row r="1282" spans="1:3">
      <c r="A1282" s="30" t="s">
        <v>1099</v>
      </c>
      <c r="B1282" s="41"/>
      <c r="C1282" s="30"/>
    </row>
    <row r="1283" spans="1:3">
      <c r="A1283" s="30" t="s">
        <v>1100</v>
      </c>
      <c r="B1283" s="41"/>
      <c r="C1283" s="30"/>
    </row>
    <row r="1284" spans="1:3">
      <c r="A1284" s="30" t="s">
        <v>1101</v>
      </c>
      <c r="B1284" s="41"/>
      <c r="C1284" s="30"/>
    </row>
    <row r="1285" spans="1:3">
      <c r="A1285" s="30" t="s">
        <v>1102</v>
      </c>
      <c r="B1285" s="41"/>
      <c r="C1285" s="30"/>
    </row>
    <row r="1286" spans="1:3">
      <c r="A1286" s="30" t="s">
        <v>1103</v>
      </c>
      <c r="B1286" s="41"/>
      <c r="C1286" s="30"/>
    </row>
    <row r="1287" spans="1:3">
      <c r="A1287" s="30" t="s">
        <v>1104</v>
      </c>
      <c r="B1287" s="41"/>
      <c r="C1287" s="30"/>
    </row>
    <row r="1288" spans="1:3">
      <c r="A1288" s="30" t="s">
        <v>1105</v>
      </c>
      <c r="B1288" s="41"/>
      <c r="C1288" s="30"/>
    </row>
    <row r="1289" spans="1:3">
      <c r="A1289" s="30" t="s">
        <v>1106</v>
      </c>
      <c r="B1289" s="41"/>
      <c r="C1289" s="30"/>
    </row>
    <row r="1290" spans="1:3">
      <c r="A1290" s="30" t="s">
        <v>1107</v>
      </c>
      <c r="B1290" s="41"/>
      <c r="C1290" s="30"/>
    </row>
    <row r="1291" spans="1:3">
      <c r="A1291" s="30" t="s">
        <v>1108</v>
      </c>
      <c r="B1291" s="41"/>
      <c r="C1291" s="30"/>
    </row>
    <row r="1292" spans="1:3">
      <c r="A1292" s="30" t="s">
        <v>1109</v>
      </c>
      <c r="B1292" s="41"/>
      <c r="C1292" s="30"/>
    </row>
    <row r="1293" spans="1:3">
      <c r="A1293" s="30" t="s">
        <v>1110</v>
      </c>
      <c r="B1293" s="41"/>
      <c r="C1293" s="30"/>
    </row>
    <row r="1294" spans="1:3">
      <c r="A1294" s="30" t="s">
        <v>1111</v>
      </c>
      <c r="B1294" s="41"/>
      <c r="C1294" s="30"/>
    </row>
    <row r="1295" spans="1:3">
      <c r="A1295" s="30" t="s">
        <v>1112</v>
      </c>
      <c r="B1295" s="41"/>
      <c r="C1295" s="30"/>
    </row>
    <row r="1296" spans="1:3">
      <c r="A1296" s="30" t="s">
        <v>1113</v>
      </c>
      <c r="B1296" s="41"/>
      <c r="C1296" s="30"/>
    </row>
    <row r="1297" spans="1:3">
      <c r="A1297" s="30" t="s">
        <v>1114</v>
      </c>
      <c r="B1297" s="41"/>
      <c r="C1297" s="30"/>
    </row>
    <row r="1298" spans="1:3">
      <c r="A1298" s="30" t="s">
        <v>1115</v>
      </c>
      <c r="B1298" s="41"/>
      <c r="C1298" s="30"/>
    </row>
    <row r="1299" spans="1:3">
      <c r="A1299" s="30" t="s">
        <v>1116</v>
      </c>
      <c r="B1299" s="41"/>
      <c r="C1299" s="30"/>
    </row>
    <row r="1300" spans="1:3">
      <c r="A1300" s="30" t="s">
        <v>1117</v>
      </c>
      <c r="B1300" s="41"/>
      <c r="C1300" s="30"/>
    </row>
    <row r="1301" spans="1:3">
      <c r="A1301" s="30" t="s">
        <v>1118</v>
      </c>
      <c r="B1301" s="41">
        <f>SUM(B1302:B1306)</f>
        <v>7731</v>
      </c>
      <c r="C1301" s="30"/>
    </row>
    <row r="1302" spans="1:3">
      <c r="A1302" s="30" t="s">
        <v>1119</v>
      </c>
      <c r="B1302" s="41"/>
      <c r="C1302" s="30"/>
    </row>
    <row r="1303" spans="1:3">
      <c r="A1303" s="30" t="s">
        <v>1120</v>
      </c>
      <c r="B1303" s="41">
        <v>7731</v>
      </c>
      <c r="C1303" s="30"/>
    </row>
    <row r="1304" spans="1:3">
      <c r="A1304" s="30" t="s">
        <v>1121</v>
      </c>
      <c r="B1304" s="41"/>
      <c r="C1304" s="30"/>
    </row>
    <row r="1305" spans="1:3">
      <c r="A1305" s="30" t="s">
        <v>1122</v>
      </c>
      <c r="B1305" s="41"/>
      <c r="C1305" s="30"/>
    </row>
    <row r="1306" spans="1:3">
      <c r="A1306" s="30" t="s">
        <v>1123</v>
      </c>
      <c r="B1306" s="41"/>
      <c r="C1306" s="30"/>
    </row>
    <row r="1307" spans="1:3" s="49" customFormat="1" ht="14.25">
      <c r="A1307" s="30" t="s">
        <v>1124</v>
      </c>
      <c r="B1307" s="41">
        <v>183</v>
      </c>
      <c r="C1307" s="48"/>
    </row>
    <row r="1308" spans="1:3" s="49" customFormat="1" ht="14.25">
      <c r="A1308" s="30" t="s">
        <v>1125</v>
      </c>
      <c r="B1308" s="41">
        <v>183</v>
      </c>
      <c r="C1308" s="48"/>
    </row>
    <row r="1309" spans="1:3">
      <c r="A1309" s="30" t="s">
        <v>1126</v>
      </c>
      <c r="B1309" s="41">
        <f>SUM(B1310:B1311)</f>
        <v>0</v>
      </c>
      <c r="C1309" s="30"/>
    </row>
    <row r="1310" spans="1:3">
      <c r="A1310" s="30" t="s">
        <v>1127</v>
      </c>
      <c r="B1310" s="41"/>
      <c r="C1310" s="30"/>
    </row>
    <row r="1311" spans="1:3">
      <c r="A1311" s="30" t="s">
        <v>1128</v>
      </c>
      <c r="B1311" s="41"/>
      <c r="C1311" s="30"/>
    </row>
    <row r="1312" spans="1:3">
      <c r="A1312" s="30"/>
      <c r="B1312" s="41"/>
      <c r="C1312" s="30"/>
    </row>
    <row r="1313" spans="1:3">
      <c r="A1313" s="30"/>
      <c r="B1313" s="41"/>
      <c r="C1313" s="30"/>
    </row>
    <row r="1314" spans="1:3">
      <c r="A1314" s="35" t="s">
        <v>1129</v>
      </c>
      <c r="B1314" s="39">
        <f>B1307+B1301+B1300+B1247+B1150+B1125+B1098+B1024+B960+B829+B809+B737+B666+B550+B501+B391+B272+B5+B445</f>
        <v>102226</v>
      </c>
      <c r="C1314" s="30"/>
    </row>
  </sheetData>
  <mergeCells count="1">
    <mergeCell ref="A2:C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314"/>
  <sheetViews>
    <sheetView workbookViewId="0">
      <selection activeCell="B12" sqref="B12"/>
    </sheetView>
  </sheetViews>
  <sheetFormatPr defaultRowHeight="13.5"/>
  <cols>
    <col min="1" max="1" width="32.25" style="37" customWidth="1"/>
    <col min="2" max="2" width="23.75" style="37" customWidth="1"/>
    <col min="3" max="3" width="14.625" style="37" customWidth="1"/>
    <col min="4" max="16384" width="9" style="37"/>
  </cols>
  <sheetData>
    <row r="1" spans="1:3" ht="14.25">
      <c r="A1" s="36" t="s">
        <v>120</v>
      </c>
      <c r="C1" s="38" t="s">
        <v>13</v>
      </c>
    </row>
    <row r="2" spans="1:3" s="36" customFormat="1" ht="20.25">
      <c r="A2" s="211" t="s">
        <v>1598</v>
      </c>
      <c r="B2" s="211"/>
      <c r="C2" s="211"/>
    </row>
    <row r="3" spans="1:3">
      <c r="C3" s="38" t="s">
        <v>61</v>
      </c>
    </row>
    <row r="4" spans="1:3" ht="14.25">
      <c r="A4" s="27" t="s">
        <v>3</v>
      </c>
      <c r="B4" s="27" t="s">
        <v>94</v>
      </c>
      <c r="C4" s="27" t="s">
        <v>122</v>
      </c>
    </row>
    <row r="5" spans="1:3">
      <c r="A5" s="30" t="s">
        <v>123</v>
      </c>
      <c r="B5" s="39">
        <f>B6+B27++B39+B51+B62+B73+B85+B94+B104+B119+B128+B139+B151+B161+B174+B181+B188+B197+B203+B210+B218+B225+B231+B237+B243+B249+B255+B18</f>
        <v>6421</v>
      </c>
      <c r="C5" s="30"/>
    </row>
    <row r="6" spans="1:3">
      <c r="A6" s="40" t="s">
        <v>124</v>
      </c>
      <c r="B6" s="41"/>
      <c r="C6" s="30"/>
    </row>
    <row r="7" spans="1:3">
      <c r="A7" s="40" t="s">
        <v>125</v>
      </c>
      <c r="B7" s="41"/>
      <c r="C7" s="30"/>
    </row>
    <row r="8" spans="1:3">
      <c r="A8" s="40" t="s">
        <v>126</v>
      </c>
      <c r="B8" s="41"/>
      <c r="C8" s="30"/>
    </row>
    <row r="9" spans="1:3">
      <c r="A9" s="42" t="s">
        <v>127</v>
      </c>
      <c r="B9" s="41"/>
      <c r="C9" s="30"/>
    </row>
    <row r="10" spans="1:3">
      <c r="A10" s="42" t="s">
        <v>128</v>
      </c>
      <c r="B10" s="41"/>
      <c r="C10" s="30"/>
    </row>
    <row r="11" spans="1:3">
      <c r="A11" s="42" t="s">
        <v>129</v>
      </c>
      <c r="B11" s="41"/>
      <c r="C11" s="30"/>
    </row>
    <row r="12" spans="1:3">
      <c r="A12" s="30" t="s">
        <v>130</v>
      </c>
      <c r="B12" s="41"/>
      <c r="C12" s="30"/>
    </row>
    <row r="13" spans="1:3">
      <c r="A13" s="30" t="s">
        <v>131</v>
      </c>
      <c r="B13" s="41"/>
      <c r="C13" s="30"/>
    </row>
    <row r="14" spans="1:3">
      <c r="A14" s="30" t="s">
        <v>132</v>
      </c>
      <c r="B14" s="41"/>
      <c r="C14" s="30"/>
    </row>
    <row r="15" spans="1:3">
      <c r="A15" s="30" t="s">
        <v>133</v>
      </c>
      <c r="B15" s="41"/>
      <c r="C15" s="30"/>
    </row>
    <row r="16" spans="1:3">
      <c r="A16" s="30" t="s">
        <v>134</v>
      </c>
      <c r="B16" s="41"/>
      <c r="C16" s="30"/>
    </row>
    <row r="17" spans="1:3">
      <c r="A17" s="30" t="s">
        <v>135</v>
      </c>
      <c r="B17" s="41"/>
      <c r="C17" s="30"/>
    </row>
    <row r="18" spans="1:3">
      <c r="A18" s="40" t="s">
        <v>136</v>
      </c>
      <c r="B18" s="41"/>
      <c r="C18" s="30"/>
    </row>
    <row r="19" spans="1:3">
      <c r="A19" s="40" t="s">
        <v>125</v>
      </c>
      <c r="B19" s="41"/>
      <c r="C19" s="30"/>
    </row>
    <row r="20" spans="1:3">
      <c r="A20" s="40" t="s">
        <v>126</v>
      </c>
      <c r="B20" s="41"/>
      <c r="C20" s="30"/>
    </row>
    <row r="21" spans="1:3">
      <c r="A21" s="42" t="s">
        <v>127</v>
      </c>
      <c r="B21" s="41"/>
      <c r="C21" s="30"/>
    </row>
    <row r="22" spans="1:3">
      <c r="A22" s="42" t="s">
        <v>137</v>
      </c>
      <c r="B22" s="41"/>
      <c r="C22" s="30"/>
    </row>
    <row r="23" spans="1:3">
      <c r="A23" s="42" t="s">
        <v>138</v>
      </c>
      <c r="B23" s="41"/>
      <c r="C23" s="30"/>
    </row>
    <row r="24" spans="1:3">
      <c r="A24" s="42" t="s">
        <v>139</v>
      </c>
      <c r="B24" s="41"/>
      <c r="C24" s="30"/>
    </row>
    <row r="25" spans="1:3">
      <c r="A25" s="42" t="s">
        <v>134</v>
      </c>
      <c r="B25" s="41"/>
      <c r="C25" s="30"/>
    </row>
    <row r="26" spans="1:3">
      <c r="A26" s="42" t="s">
        <v>140</v>
      </c>
      <c r="B26" s="41"/>
      <c r="C26" s="30"/>
    </row>
    <row r="27" spans="1:3">
      <c r="A27" s="40" t="s">
        <v>141</v>
      </c>
      <c r="B27" s="41">
        <f>SUM(B28:B38)</f>
        <v>1698</v>
      </c>
      <c r="C27" s="30"/>
    </row>
    <row r="28" spans="1:3">
      <c r="A28" s="40" t="s">
        <v>125</v>
      </c>
      <c r="B28" s="41">
        <v>1698</v>
      </c>
      <c r="C28" s="30"/>
    </row>
    <row r="29" spans="1:3">
      <c r="A29" s="40" t="s">
        <v>126</v>
      </c>
      <c r="B29" s="41"/>
      <c r="C29" s="30"/>
    </row>
    <row r="30" spans="1:3">
      <c r="A30" s="42" t="s">
        <v>127</v>
      </c>
      <c r="B30" s="41"/>
      <c r="C30" s="30"/>
    </row>
    <row r="31" spans="1:3">
      <c r="A31" s="42" t="s">
        <v>142</v>
      </c>
      <c r="B31" s="41"/>
      <c r="C31" s="30"/>
    </row>
    <row r="32" spans="1:3">
      <c r="A32" s="42" t="s">
        <v>143</v>
      </c>
      <c r="B32" s="41"/>
      <c r="C32" s="30"/>
    </row>
    <row r="33" spans="1:3">
      <c r="A33" s="40" t="s">
        <v>144</v>
      </c>
      <c r="B33" s="41"/>
      <c r="C33" s="30"/>
    </row>
    <row r="34" spans="1:3">
      <c r="A34" s="40" t="s">
        <v>145</v>
      </c>
      <c r="B34" s="41"/>
      <c r="C34" s="30"/>
    </row>
    <row r="35" spans="1:3">
      <c r="A35" s="40" t="s">
        <v>146</v>
      </c>
      <c r="B35" s="41"/>
      <c r="C35" s="30"/>
    </row>
    <row r="36" spans="1:3">
      <c r="A36" s="42" t="s">
        <v>147</v>
      </c>
      <c r="B36" s="41"/>
      <c r="C36" s="30"/>
    </row>
    <row r="37" spans="1:3">
      <c r="A37" s="42" t="s">
        <v>134</v>
      </c>
      <c r="B37" s="41"/>
      <c r="C37" s="30"/>
    </row>
    <row r="38" spans="1:3">
      <c r="A38" s="42" t="s">
        <v>148</v>
      </c>
      <c r="B38" s="41"/>
      <c r="C38" s="30"/>
    </row>
    <row r="39" spans="1:3">
      <c r="A39" s="40" t="s">
        <v>149</v>
      </c>
      <c r="B39" s="41">
        <f>SUM(B40:B50)</f>
        <v>214</v>
      </c>
      <c r="C39" s="30"/>
    </row>
    <row r="40" spans="1:3">
      <c r="A40" s="40" t="s">
        <v>125</v>
      </c>
      <c r="B40" s="114">
        <v>165</v>
      </c>
      <c r="C40" s="30"/>
    </row>
    <row r="41" spans="1:3">
      <c r="A41" s="40" t="s">
        <v>126</v>
      </c>
      <c r="B41" s="114">
        <v>41</v>
      </c>
      <c r="C41" s="30"/>
    </row>
    <row r="42" spans="1:3">
      <c r="A42" s="42" t="s">
        <v>127</v>
      </c>
      <c r="B42" s="114"/>
      <c r="C42" s="30"/>
    </row>
    <row r="43" spans="1:3">
      <c r="A43" s="42" t="s">
        <v>150</v>
      </c>
      <c r="B43" s="114"/>
      <c r="C43" s="30"/>
    </row>
    <row r="44" spans="1:3">
      <c r="A44" s="42" t="s">
        <v>151</v>
      </c>
      <c r="B44" s="114"/>
      <c r="C44" s="30"/>
    </row>
    <row r="45" spans="1:3">
      <c r="A45" s="40" t="s">
        <v>152</v>
      </c>
      <c r="B45" s="114"/>
      <c r="C45" s="30"/>
    </row>
    <row r="46" spans="1:3">
      <c r="A46" s="40" t="s">
        <v>153</v>
      </c>
      <c r="B46" s="114"/>
      <c r="C46" s="30"/>
    </row>
    <row r="47" spans="1:3">
      <c r="A47" s="40" t="s">
        <v>154</v>
      </c>
      <c r="B47" s="114">
        <v>8</v>
      </c>
      <c r="C47" s="30"/>
    </row>
    <row r="48" spans="1:3">
      <c r="A48" s="40" t="s">
        <v>155</v>
      </c>
      <c r="B48" s="114"/>
      <c r="C48" s="30"/>
    </row>
    <row r="49" spans="1:3">
      <c r="A49" s="40" t="s">
        <v>134</v>
      </c>
      <c r="B49" s="114"/>
      <c r="C49" s="30"/>
    </row>
    <row r="50" spans="1:3">
      <c r="A50" s="42" t="s">
        <v>156</v>
      </c>
      <c r="B50" s="114"/>
      <c r="C50" s="30"/>
    </row>
    <row r="51" spans="1:3">
      <c r="A51" s="42" t="s">
        <v>157</v>
      </c>
      <c r="B51" s="41">
        <f>SUM(B52:B61)</f>
        <v>34</v>
      </c>
      <c r="C51" s="30"/>
    </row>
    <row r="52" spans="1:3">
      <c r="A52" s="42" t="s">
        <v>125</v>
      </c>
      <c r="B52" s="41">
        <v>14</v>
      </c>
      <c r="C52" s="30"/>
    </row>
    <row r="53" spans="1:3">
      <c r="A53" s="30" t="s">
        <v>126</v>
      </c>
      <c r="B53" s="41"/>
      <c r="C53" s="30"/>
    </row>
    <row r="54" spans="1:3">
      <c r="A54" s="40" t="s">
        <v>127</v>
      </c>
      <c r="B54" s="41"/>
      <c r="C54" s="30"/>
    </row>
    <row r="55" spans="1:3">
      <c r="A55" s="40" t="s">
        <v>158</v>
      </c>
      <c r="B55" s="41"/>
      <c r="C55" s="30"/>
    </row>
    <row r="56" spans="1:3">
      <c r="A56" s="40" t="s">
        <v>159</v>
      </c>
      <c r="B56" s="41"/>
      <c r="C56" s="30"/>
    </row>
    <row r="57" spans="1:3">
      <c r="A57" s="42" t="s">
        <v>160</v>
      </c>
      <c r="B57" s="41"/>
      <c r="C57" s="30"/>
    </row>
    <row r="58" spans="1:3">
      <c r="A58" s="42" t="s">
        <v>161</v>
      </c>
      <c r="B58" s="41">
        <v>20</v>
      </c>
      <c r="C58" s="30"/>
    </row>
    <row r="59" spans="1:3">
      <c r="A59" s="42" t="s">
        <v>162</v>
      </c>
      <c r="B59" s="41"/>
      <c r="C59" s="30"/>
    </row>
    <row r="60" spans="1:3">
      <c r="A60" s="40" t="s">
        <v>134</v>
      </c>
      <c r="B60" s="41"/>
      <c r="C60" s="30"/>
    </row>
    <row r="61" spans="1:3">
      <c r="A61" s="40" t="s">
        <v>163</v>
      </c>
      <c r="B61" s="41"/>
      <c r="C61" s="30"/>
    </row>
    <row r="62" spans="1:3">
      <c r="A62" s="40" t="s">
        <v>164</v>
      </c>
      <c r="B62" s="41">
        <f>SUM(B63:B72)</f>
        <v>334</v>
      </c>
      <c r="C62" s="30"/>
    </row>
    <row r="63" spans="1:3">
      <c r="A63" s="42" t="s">
        <v>125</v>
      </c>
      <c r="B63" s="114">
        <v>302</v>
      </c>
      <c r="C63" s="30"/>
    </row>
    <row r="64" spans="1:3">
      <c r="A64" s="30" t="s">
        <v>126</v>
      </c>
      <c r="B64" s="114">
        <v>32</v>
      </c>
      <c r="C64" s="30"/>
    </row>
    <row r="65" spans="1:3">
      <c r="A65" s="30" t="s">
        <v>127</v>
      </c>
      <c r="B65" s="41"/>
      <c r="C65" s="30"/>
    </row>
    <row r="66" spans="1:3">
      <c r="A66" s="30" t="s">
        <v>165</v>
      </c>
      <c r="B66" s="41"/>
      <c r="C66" s="30"/>
    </row>
    <row r="67" spans="1:3">
      <c r="A67" s="30" t="s">
        <v>166</v>
      </c>
      <c r="B67" s="41"/>
      <c r="C67" s="30"/>
    </row>
    <row r="68" spans="1:3">
      <c r="A68" s="30" t="s">
        <v>167</v>
      </c>
      <c r="B68" s="41"/>
      <c r="C68" s="30"/>
    </row>
    <row r="69" spans="1:3">
      <c r="A69" s="40" t="s">
        <v>168</v>
      </c>
      <c r="B69" s="41"/>
      <c r="C69" s="30"/>
    </row>
    <row r="70" spans="1:3">
      <c r="A70" s="42" t="s">
        <v>169</v>
      </c>
      <c r="B70" s="41"/>
      <c r="C70" s="30"/>
    </row>
    <row r="71" spans="1:3">
      <c r="A71" s="42" t="s">
        <v>134</v>
      </c>
      <c r="B71" s="41"/>
      <c r="C71" s="30"/>
    </row>
    <row r="72" spans="1:3">
      <c r="A72" s="42" t="s">
        <v>170</v>
      </c>
      <c r="B72" s="41"/>
      <c r="C72" s="30"/>
    </row>
    <row r="73" spans="1:3">
      <c r="A73" s="40" t="s">
        <v>171</v>
      </c>
      <c r="B73" s="41">
        <f>SUM(B74:B84)</f>
        <v>1000</v>
      </c>
      <c r="C73" s="30"/>
    </row>
    <row r="74" spans="1:3">
      <c r="A74" s="40" t="s">
        <v>125</v>
      </c>
      <c r="B74" s="41">
        <v>100</v>
      </c>
      <c r="C74" s="30"/>
    </row>
    <row r="75" spans="1:3">
      <c r="A75" s="40" t="s">
        <v>126</v>
      </c>
      <c r="B75" s="41">
        <v>900</v>
      </c>
      <c r="C75" s="30"/>
    </row>
    <row r="76" spans="1:3">
      <c r="A76" s="42" t="s">
        <v>127</v>
      </c>
      <c r="B76" s="41"/>
      <c r="C76" s="30"/>
    </row>
    <row r="77" spans="1:3">
      <c r="A77" s="42" t="s">
        <v>172</v>
      </c>
      <c r="B77" s="41"/>
      <c r="C77" s="30"/>
    </row>
    <row r="78" spans="1:3">
      <c r="A78" s="42" t="s">
        <v>173</v>
      </c>
      <c r="B78" s="41"/>
      <c r="C78" s="30"/>
    </row>
    <row r="79" spans="1:3">
      <c r="A79" s="30" t="s">
        <v>174</v>
      </c>
      <c r="B79" s="41"/>
      <c r="C79" s="30"/>
    </row>
    <row r="80" spans="1:3">
      <c r="A80" s="40" t="s">
        <v>175</v>
      </c>
      <c r="B80" s="41"/>
      <c r="C80" s="30"/>
    </row>
    <row r="81" spans="1:3">
      <c r="A81" s="40" t="s">
        <v>176</v>
      </c>
      <c r="B81" s="41"/>
      <c r="C81" s="30"/>
    </row>
    <row r="82" spans="1:3">
      <c r="A82" s="40" t="s">
        <v>168</v>
      </c>
      <c r="B82" s="41"/>
      <c r="C82" s="30"/>
    </row>
    <row r="83" spans="1:3">
      <c r="A83" s="42" t="s">
        <v>134</v>
      </c>
      <c r="B83" s="41"/>
      <c r="C83" s="30"/>
    </row>
    <row r="84" spans="1:3">
      <c r="A84" s="42" t="s">
        <v>177</v>
      </c>
      <c r="B84" s="41"/>
      <c r="C84" s="30"/>
    </row>
    <row r="85" spans="1:3">
      <c r="A85" s="42" t="s">
        <v>178</v>
      </c>
      <c r="B85" s="41">
        <f>SUM(B86:B93)</f>
        <v>0</v>
      </c>
      <c r="C85" s="30"/>
    </row>
    <row r="86" spans="1:3">
      <c r="A86" s="40" t="s">
        <v>125</v>
      </c>
      <c r="B86" s="41"/>
      <c r="C86" s="30"/>
    </row>
    <row r="87" spans="1:3">
      <c r="A87" s="40" t="s">
        <v>126</v>
      </c>
      <c r="B87" s="41"/>
      <c r="C87" s="30"/>
    </row>
    <row r="88" spans="1:3">
      <c r="A88" s="40" t="s">
        <v>127</v>
      </c>
      <c r="B88" s="41"/>
      <c r="C88" s="30"/>
    </row>
    <row r="89" spans="1:3">
      <c r="A89" s="42" t="s">
        <v>179</v>
      </c>
      <c r="B89" s="41"/>
      <c r="C89" s="30"/>
    </row>
    <row r="90" spans="1:3">
      <c r="A90" s="42" t="s">
        <v>180</v>
      </c>
      <c r="B90" s="41"/>
      <c r="C90" s="30"/>
    </row>
    <row r="91" spans="1:3">
      <c r="A91" s="42" t="s">
        <v>168</v>
      </c>
      <c r="B91" s="41"/>
      <c r="C91" s="30"/>
    </row>
    <row r="92" spans="1:3">
      <c r="A92" s="42" t="s">
        <v>134</v>
      </c>
      <c r="B92" s="41"/>
      <c r="C92" s="30"/>
    </row>
    <row r="93" spans="1:3">
      <c r="A93" s="30" t="s">
        <v>181</v>
      </c>
      <c r="B93" s="41"/>
      <c r="C93" s="30"/>
    </row>
    <row r="94" spans="1:3">
      <c r="A94" s="40" t="s">
        <v>182</v>
      </c>
      <c r="B94" s="41"/>
      <c r="C94" s="30"/>
    </row>
    <row r="95" spans="1:3">
      <c r="A95" s="40" t="s">
        <v>125</v>
      </c>
      <c r="B95" s="41"/>
      <c r="C95" s="30"/>
    </row>
    <row r="96" spans="1:3">
      <c r="A96" s="42" t="s">
        <v>126</v>
      </c>
      <c r="B96" s="41"/>
      <c r="C96" s="30"/>
    </row>
    <row r="97" spans="1:3">
      <c r="A97" s="42" t="s">
        <v>127</v>
      </c>
      <c r="B97" s="41"/>
      <c r="C97" s="30"/>
    </row>
    <row r="98" spans="1:3">
      <c r="A98" s="42" t="s">
        <v>183</v>
      </c>
      <c r="B98" s="41"/>
      <c r="C98" s="30"/>
    </row>
    <row r="99" spans="1:3">
      <c r="A99" s="40" t="s">
        <v>184</v>
      </c>
      <c r="B99" s="41"/>
      <c r="C99" s="30"/>
    </row>
    <row r="100" spans="1:3">
      <c r="A100" s="40" t="s">
        <v>185</v>
      </c>
      <c r="B100" s="41"/>
      <c r="C100" s="30"/>
    </row>
    <row r="101" spans="1:3">
      <c r="A101" s="40" t="s">
        <v>168</v>
      </c>
      <c r="B101" s="41"/>
      <c r="C101" s="30"/>
    </row>
    <row r="102" spans="1:3">
      <c r="A102" s="42" t="s">
        <v>134</v>
      </c>
      <c r="B102" s="41"/>
      <c r="C102" s="30"/>
    </row>
    <row r="103" spans="1:3">
      <c r="A103" s="42" t="s">
        <v>186</v>
      </c>
      <c r="B103" s="41"/>
      <c r="C103" s="30"/>
    </row>
    <row r="104" spans="1:3">
      <c r="A104" s="42" t="s">
        <v>187</v>
      </c>
      <c r="B104" s="41">
        <f>SUM(B105:B118)</f>
        <v>176</v>
      </c>
      <c r="C104" s="30"/>
    </row>
    <row r="105" spans="1:3">
      <c r="A105" s="42" t="s">
        <v>125</v>
      </c>
      <c r="B105" s="114">
        <v>147</v>
      </c>
      <c r="C105" s="30"/>
    </row>
    <row r="106" spans="1:3">
      <c r="A106" s="40" t="s">
        <v>126</v>
      </c>
      <c r="B106" s="114">
        <v>29</v>
      </c>
      <c r="C106" s="30"/>
    </row>
    <row r="107" spans="1:3">
      <c r="A107" s="40" t="s">
        <v>127</v>
      </c>
      <c r="B107" s="114"/>
      <c r="C107" s="30"/>
    </row>
    <row r="108" spans="1:3">
      <c r="A108" s="40" t="s">
        <v>188</v>
      </c>
      <c r="B108" s="114"/>
      <c r="C108" s="30"/>
    </row>
    <row r="109" spans="1:3">
      <c r="A109" s="42" t="s">
        <v>189</v>
      </c>
      <c r="B109" s="114"/>
      <c r="C109" s="30"/>
    </row>
    <row r="110" spans="1:3">
      <c r="A110" s="42" t="s">
        <v>190</v>
      </c>
      <c r="B110" s="114"/>
      <c r="C110" s="30"/>
    </row>
    <row r="111" spans="1:3">
      <c r="A111" s="42" t="s">
        <v>191</v>
      </c>
      <c r="B111" s="114"/>
      <c r="C111" s="30"/>
    </row>
    <row r="112" spans="1:3">
      <c r="A112" s="40" t="s">
        <v>192</v>
      </c>
      <c r="B112" s="114"/>
      <c r="C112" s="30"/>
    </row>
    <row r="113" spans="1:3">
      <c r="A113" s="40" t="s">
        <v>193</v>
      </c>
      <c r="B113" s="114"/>
      <c r="C113" s="30"/>
    </row>
    <row r="114" spans="1:3">
      <c r="A114" s="40" t="s">
        <v>194</v>
      </c>
      <c r="B114" s="41"/>
      <c r="C114" s="30"/>
    </row>
    <row r="115" spans="1:3">
      <c r="A115" s="42" t="s">
        <v>195</v>
      </c>
      <c r="B115" s="41"/>
      <c r="C115" s="30"/>
    </row>
    <row r="116" spans="1:3">
      <c r="A116" s="42" t="s">
        <v>196</v>
      </c>
      <c r="B116" s="41"/>
      <c r="C116" s="30"/>
    </row>
    <row r="117" spans="1:3">
      <c r="A117" s="42" t="s">
        <v>134</v>
      </c>
      <c r="B117" s="41"/>
      <c r="C117" s="30"/>
    </row>
    <row r="118" spans="1:3">
      <c r="A118" s="42" t="s">
        <v>197</v>
      </c>
      <c r="B118" s="41"/>
      <c r="C118" s="30"/>
    </row>
    <row r="119" spans="1:3">
      <c r="A119" s="30" t="s">
        <v>198</v>
      </c>
      <c r="B119" s="41">
        <f>SUM(B120:B127)</f>
        <v>77</v>
      </c>
      <c r="C119" s="30"/>
    </row>
    <row r="120" spans="1:3">
      <c r="A120" s="40" t="s">
        <v>125</v>
      </c>
      <c r="B120" s="114">
        <v>66</v>
      </c>
      <c r="C120" s="30"/>
    </row>
    <row r="121" spans="1:3">
      <c r="A121" s="40" t="s">
        <v>126</v>
      </c>
      <c r="B121" s="114">
        <v>11</v>
      </c>
      <c r="C121" s="30"/>
    </row>
    <row r="122" spans="1:3">
      <c r="A122" s="40" t="s">
        <v>127</v>
      </c>
      <c r="B122" s="41"/>
      <c r="C122" s="30"/>
    </row>
    <row r="123" spans="1:3">
      <c r="A123" s="42" t="s">
        <v>199</v>
      </c>
      <c r="B123" s="41"/>
      <c r="C123" s="30"/>
    </row>
    <row r="124" spans="1:3">
      <c r="A124" s="42" t="s">
        <v>200</v>
      </c>
      <c r="B124" s="41"/>
      <c r="C124" s="30"/>
    </row>
    <row r="125" spans="1:3">
      <c r="A125" s="42" t="s">
        <v>201</v>
      </c>
      <c r="B125" s="41"/>
      <c r="C125" s="30"/>
    </row>
    <row r="126" spans="1:3">
      <c r="A126" s="40" t="s">
        <v>134</v>
      </c>
      <c r="B126" s="41"/>
      <c r="C126" s="30"/>
    </row>
    <row r="127" spans="1:3">
      <c r="A127" s="40" t="s">
        <v>202</v>
      </c>
      <c r="B127" s="41"/>
      <c r="C127" s="30"/>
    </row>
    <row r="128" spans="1:3">
      <c r="A128" s="30" t="s">
        <v>203</v>
      </c>
      <c r="B128" s="41">
        <f>SUM(B129:B138)</f>
        <v>1496</v>
      </c>
      <c r="C128" s="30"/>
    </row>
    <row r="129" spans="1:3">
      <c r="A129" s="40" t="s">
        <v>125</v>
      </c>
      <c r="B129" s="114">
        <v>87</v>
      </c>
      <c r="C129" s="30"/>
    </row>
    <row r="130" spans="1:3">
      <c r="A130" s="40" t="s">
        <v>126</v>
      </c>
      <c r="B130" s="114">
        <v>335</v>
      </c>
      <c r="C130" s="30"/>
    </row>
    <row r="131" spans="1:3">
      <c r="A131" s="40" t="s">
        <v>127</v>
      </c>
      <c r="B131" s="114"/>
      <c r="C131" s="30"/>
    </row>
    <row r="132" spans="1:3">
      <c r="A132" s="42" t="s">
        <v>204</v>
      </c>
      <c r="B132" s="114"/>
      <c r="C132" s="30"/>
    </row>
    <row r="133" spans="1:3">
      <c r="A133" s="42" t="s">
        <v>205</v>
      </c>
      <c r="B133" s="114"/>
      <c r="C133" s="30"/>
    </row>
    <row r="134" spans="1:3">
      <c r="A134" s="42" t="s">
        <v>206</v>
      </c>
      <c r="B134" s="114"/>
      <c r="C134" s="30"/>
    </row>
    <row r="135" spans="1:3">
      <c r="A135" s="40" t="s">
        <v>207</v>
      </c>
      <c r="B135" s="114"/>
      <c r="C135" s="30"/>
    </row>
    <row r="136" spans="1:3">
      <c r="A136" s="40" t="s">
        <v>208</v>
      </c>
      <c r="B136" s="114">
        <v>980</v>
      </c>
      <c r="C136" s="30"/>
    </row>
    <row r="137" spans="1:3">
      <c r="A137" s="40" t="s">
        <v>134</v>
      </c>
      <c r="B137" s="41">
        <v>94</v>
      </c>
      <c r="C137" s="30"/>
    </row>
    <row r="138" spans="1:3">
      <c r="A138" s="42" t="s">
        <v>209</v>
      </c>
      <c r="B138" s="41"/>
      <c r="C138" s="30"/>
    </row>
    <row r="139" spans="1:3">
      <c r="A139" s="42" t="s">
        <v>210</v>
      </c>
      <c r="B139" s="41"/>
      <c r="C139" s="30"/>
    </row>
    <row r="140" spans="1:3">
      <c r="A140" s="42" t="s">
        <v>125</v>
      </c>
      <c r="B140" s="41"/>
      <c r="C140" s="30"/>
    </row>
    <row r="141" spans="1:3">
      <c r="A141" s="30" t="s">
        <v>126</v>
      </c>
      <c r="B141" s="41"/>
      <c r="C141" s="30"/>
    </row>
    <row r="142" spans="1:3">
      <c r="A142" s="40" t="s">
        <v>127</v>
      </c>
      <c r="B142" s="41"/>
      <c r="C142" s="30"/>
    </row>
    <row r="143" spans="1:3">
      <c r="A143" s="40" t="s">
        <v>211</v>
      </c>
      <c r="B143" s="41"/>
      <c r="C143" s="30"/>
    </row>
    <row r="144" spans="1:3">
      <c r="A144" s="40" t="s">
        <v>212</v>
      </c>
      <c r="B144" s="41"/>
      <c r="C144" s="30"/>
    </row>
    <row r="145" spans="1:3">
      <c r="A145" s="42" t="s">
        <v>213</v>
      </c>
      <c r="B145" s="41"/>
      <c r="C145" s="30"/>
    </row>
    <row r="146" spans="1:3">
      <c r="A146" s="42" t="s">
        <v>214</v>
      </c>
      <c r="B146" s="41"/>
      <c r="C146" s="30"/>
    </row>
    <row r="147" spans="1:3">
      <c r="A147" s="42" t="s">
        <v>215</v>
      </c>
      <c r="B147" s="41"/>
      <c r="C147" s="30"/>
    </row>
    <row r="148" spans="1:3">
      <c r="A148" s="40" t="s">
        <v>216</v>
      </c>
      <c r="B148" s="41"/>
      <c r="C148" s="30"/>
    </row>
    <row r="149" spans="1:3">
      <c r="A149" s="40" t="s">
        <v>134</v>
      </c>
      <c r="B149" s="41"/>
      <c r="C149" s="30"/>
    </row>
    <row r="150" spans="1:3">
      <c r="A150" s="40" t="s">
        <v>217</v>
      </c>
      <c r="B150" s="41"/>
      <c r="C150" s="30"/>
    </row>
    <row r="151" spans="1:3">
      <c r="A151" s="42" t="s">
        <v>218</v>
      </c>
      <c r="B151" s="41"/>
      <c r="C151" s="30"/>
    </row>
    <row r="152" spans="1:3">
      <c r="A152" s="42" t="s">
        <v>125</v>
      </c>
      <c r="B152" s="41"/>
      <c r="C152" s="30"/>
    </row>
    <row r="153" spans="1:3">
      <c r="A153" s="42" t="s">
        <v>126</v>
      </c>
      <c r="B153" s="41"/>
      <c r="C153" s="30"/>
    </row>
    <row r="154" spans="1:3">
      <c r="A154" s="30" t="s">
        <v>127</v>
      </c>
      <c r="B154" s="41"/>
      <c r="C154" s="30"/>
    </row>
    <row r="155" spans="1:3">
      <c r="A155" s="40" t="s">
        <v>219</v>
      </c>
      <c r="B155" s="41"/>
      <c r="C155" s="30"/>
    </row>
    <row r="156" spans="1:3">
      <c r="A156" s="40" t="s">
        <v>220</v>
      </c>
      <c r="B156" s="41"/>
      <c r="C156" s="30"/>
    </row>
    <row r="157" spans="1:3">
      <c r="A157" s="40" t="s">
        <v>221</v>
      </c>
      <c r="B157" s="41"/>
      <c r="C157" s="30"/>
    </row>
    <row r="158" spans="1:3">
      <c r="A158" s="42" t="s">
        <v>168</v>
      </c>
      <c r="B158" s="41"/>
      <c r="C158" s="30"/>
    </row>
    <row r="159" spans="1:3">
      <c r="A159" s="42" t="s">
        <v>134</v>
      </c>
      <c r="B159" s="41"/>
      <c r="C159" s="30"/>
    </row>
    <row r="160" spans="1:3">
      <c r="A160" s="42" t="s">
        <v>222</v>
      </c>
      <c r="B160" s="41"/>
      <c r="C160" s="30"/>
    </row>
    <row r="161" spans="1:3">
      <c r="A161" s="40" t="s">
        <v>223</v>
      </c>
      <c r="B161" s="41"/>
      <c r="C161" s="30"/>
    </row>
    <row r="162" spans="1:3">
      <c r="A162" s="40" t="s">
        <v>125</v>
      </c>
      <c r="B162" s="41"/>
      <c r="C162" s="30"/>
    </row>
    <row r="163" spans="1:3">
      <c r="A163" s="40" t="s">
        <v>126</v>
      </c>
      <c r="B163" s="41"/>
      <c r="C163" s="30"/>
    </row>
    <row r="164" spans="1:3">
      <c r="A164" s="42" t="s">
        <v>127</v>
      </c>
      <c r="B164" s="41"/>
      <c r="C164" s="30"/>
    </row>
    <row r="165" spans="1:3">
      <c r="A165" s="42" t="s">
        <v>224</v>
      </c>
      <c r="B165" s="41"/>
      <c r="C165" s="30"/>
    </row>
    <row r="166" spans="1:3">
      <c r="A166" s="42" t="s">
        <v>225</v>
      </c>
      <c r="B166" s="41"/>
      <c r="C166" s="30"/>
    </row>
    <row r="167" spans="1:3">
      <c r="A167" s="42" t="s">
        <v>226</v>
      </c>
      <c r="B167" s="41"/>
      <c r="C167" s="30"/>
    </row>
    <row r="168" spans="1:3">
      <c r="A168" s="40" t="s">
        <v>227</v>
      </c>
      <c r="B168" s="41"/>
      <c r="C168" s="30"/>
    </row>
    <row r="169" spans="1:3">
      <c r="A169" s="40" t="s">
        <v>228</v>
      </c>
      <c r="B169" s="41"/>
      <c r="C169" s="30"/>
    </row>
    <row r="170" spans="1:3">
      <c r="A170" s="40" t="s">
        <v>229</v>
      </c>
      <c r="B170" s="41"/>
      <c r="C170" s="30"/>
    </row>
    <row r="171" spans="1:3">
      <c r="A171" s="42" t="s">
        <v>168</v>
      </c>
      <c r="B171" s="41"/>
      <c r="C171" s="30"/>
    </row>
    <row r="172" spans="1:3">
      <c r="A172" s="42" t="s">
        <v>134</v>
      </c>
      <c r="B172" s="41"/>
      <c r="C172" s="30"/>
    </row>
    <row r="173" spans="1:3">
      <c r="A173" s="42" t="s">
        <v>230</v>
      </c>
      <c r="B173" s="41"/>
      <c r="C173" s="30"/>
    </row>
    <row r="174" spans="1:3">
      <c r="A174" s="40" t="s">
        <v>231</v>
      </c>
      <c r="B174" s="41"/>
      <c r="C174" s="30"/>
    </row>
    <row r="175" spans="1:3">
      <c r="A175" s="40" t="s">
        <v>125</v>
      </c>
      <c r="B175" s="43"/>
      <c r="C175" s="30"/>
    </row>
    <row r="176" spans="1:3" s="44" customFormat="1" ht="14.25">
      <c r="A176" s="40" t="s">
        <v>126</v>
      </c>
      <c r="B176" s="41"/>
      <c r="C176" s="30"/>
    </row>
    <row r="177" spans="1:3">
      <c r="A177" s="42" t="s">
        <v>127</v>
      </c>
      <c r="B177" s="41"/>
      <c r="C177" s="30"/>
    </row>
    <row r="178" spans="1:3">
      <c r="A178" s="42" t="s">
        <v>232</v>
      </c>
      <c r="B178" s="41"/>
      <c r="C178" s="30"/>
    </row>
    <row r="179" spans="1:3">
      <c r="A179" s="42" t="s">
        <v>134</v>
      </c>
      <c r="B179" s="41"/>
      <c r="C179" s="30"/>
    </row>
    <row r="180" spans="1:3">
      <c r="A180" s="30" t="s">
        <v>233</v>
      </c>
      <c r="B180" s="41"/>
      <c r="C180" s="30"/>
    </row>
    <row r="181" spans="1:3">
      <c r="A181" s="40" t="s">
        <v>234</v>
      </c>
      <c r="B181" s="41"/>
      <c r="C181" s="30"/>
    </row>
    <row r="182" spans="1:3">
      <c r="A182" s="40" t="s">
        <v>125</v>
      </c>
      <c r="B182" s="41"/>
      <c r="C182" s="30"/>
    </row>
    <row r="183" spans="1:3">
      <c r="A183" s="40" t="s">
        <v>126</v>
      </c>
      <c r="B183" s="41"/>
      <c r="C183" s="30"/>
    </row>
    <row r="184" spans="1:3">
      <c r="A184" s="42" t="s">
        <v>127</v>
      </c>
      <c r="B184" s="41"/>
      <c r="C184" s="30"/>
    </row>
    <row r="185" spans="1:3">
      <c r="A185" s="42" t="s">
        <v>235</v>
      </c>
      <c r="B185" s="41"/>
      <c r="C185" s="30"/>
    </row>
    <row r="186" spans="1:3">
      <c r="A186" s="42" t="s">
        <v>134</v>
      </c>
      <c r="B186" s="41"/>
      <c r="C186" s="30"/>
    </row>
    <row r="187" spans="1:3">
      <c r="A187" s="40" t="s">
        <v>236</v>
      </c>
      <c r="B187" s="41"/>
      <c r="C187" s="30"/>
    </row>
    <row r="188" spans="1:3">
      <c r="A188" s="40" t="s">
        <v>237</v>
      </c>
      <c r="B188" s="41"/>
      <c r="C188" s="30"/>
    </row>
    <row r="189" spans="1:3">
      <c r="A189" s="40" t="s">
        <v>125</v>
      </c>
      <c r="B189" s="41"/>
      <c r="C189" s="30"/>
    </row>
    <row r="190" spans="1:3">
      <c r="A190" s="42" t="s">
        <v>126</v>
      </c>
      <c r="B190" s="41"/>
      <c r="C190" s="30"/>
    </row>
    <row r="191" spans="1:3">
      <c r="A191" s="42" t="s">
        <v>127</v>
      </c>
      <c r="B191" s="41"/>
      <c r="C191" s="30"/>
    </row>
    <row r="192" spans="1:3">
      <c r="A192" s="42" t="s">
        <v>238</v>
      </c>
      <c r="B192" s="41"/>
      <c r="C192" s="30"/>
    </row>
    <row r="193" spans="1:3">
      <c r="A193" s="30" t="s">
        <v>239</v>
      </c>
      <c r="B193" s="41"/>
      <c r="C193" s="30"/>
    </row>
    <row r="194" spans="1:3">
      <c r="A194" s="40" t="s">
        <v>240</v>
      </c>
      <c r="B194" s="41"/>
      <c r="C194" s="30"/>
    </row>
    <row r="195" spans="1:3">
      <c r="A195" s="40" t="s">
        <v>134</v>
      </c>
      <c r="B195" s="41"/>
      <c r="C195" s="30"/>
    </row>
    <row r="196" spans="1:3">
      <c r="A196" s="40" t="s">
        <v>241</v>
      </c>
      <c r="B196" s="41"/>
      <c r="C196" s="30"/>
    </row>
    <row r="197" spans="1:3">
      <c r="A197" s="42" t="s">
        <v>242</v>
      </c>
      <c r="B197" s="41"/>
      <c r="C197" s="30"/>
    </row>
    <row r="198" spans="1:3">
      <c r="A198" s="42" t="s">
        <v>125</v>
      </c>
      <c r="B198" s="41"/>
      <c r="C198" s="30"/>
    </row>
    <row r="199" spans="1:3">
      <c r="A199" s="42" t="s">
        <v>126</v>
      </c>
      <c r="B199" s="41"/>
      <c r="C199" s="30"/>
    </row>
    <row r="200" spans="1:3">
      <c r="A200" s="40" t="s">
        <v>127</v>
      </c>
      <c r="B200" s="41"/>
      <c r="C200" s="30"/>
    </row>
    <row r="201" spans="1:3">
      <c r="A201" s="40" t="s">
        <v>243</v>
      </c>
      <c r="B201" s="41"/>
      <c r="C201" s="30"/>
    </row>
    <row r="202" spans="1:3">
      <c r="A202" s="40" t="s">
        <v>244</v>
      </c>
      <c r="B202" s="41"/>
      <c r="C202" s="30"/>
    </row>
    <row r="203" spans="1:3">
      <c r="A203" s="42" t="s">
        <v>245</v>
      </c>
      <c r="B203" s="41"/>
      <c r="C203" s="30"/>
    </row>
    <row r="204" spans="1:3">
      <c r="A204" s="42" t="s">
        <v>125</v>
      </c>
      <c r="B204" s="41"/>
      <c r="C204" s="30"/>
    </row>
    <row r="205" spans="1:3">
      <c r="A205" s="42" t="s">
        <v>126</v>
      </c>
      <c r="B205" s="41"/>
      <c r="C205" s="30"/>
    </row>
    <row r="206" spans="1:3">
      <c r="A206" s="30" t="s">
        <v>127</v>
      </c>
      <c r="B206" s="41"/>
      <c r="C206" s="30"/>
    </row>
    <row r="207" spans="1:3">
      <c r="A207" s="40" t="s">
        <v>139</v>
      </c>
      <c r="B207" s="41"/>
      <c r="C207" s="30"/>
    </row>
    <row r="208" spans="1:3">
      <c r="A208" s="40" t="s">
        <v>134</v>
      </c>
      <c r="B208" s="41"/>
      <c r="C208" s="30"/>
    </row>
    <row r="209" spans="1:3">
      <c r="A209" s="40" t="s">
        <v>246</v>
      </c>
      <c r="B209" s="41"/>
      <c r="C209" s="30"/>
    </row>
    <row r="210" spans="1:3">
      <c r="A210" s="42" t="s">
        <v>247</v>
      </c>
      <c r="B210" s="41">
        <f>SUM(B211:B217)</f>
        <v>95</v>
      </c>
      <c r="C210" s="30"/>
    </row>
    <row r="211" spans="1:3">
      <c r="A211" s="42" t="s">
        <v>125</v>
      </c>
      <c r="B211" s="41">
        <v>85</v>
      </c>
      <c r="C211" s="45"/>
    </row>
    <row r="212" spans="1:3">
      <c r="A212" s="42" t="s">
        <v>126</v>
      </c>
      <c r="B212" s="43"/>
      <c r="C212" s="45"/>
    </row>
    <row r="213" spans="1:3">
      <c r="A213" s="40" t="s">
        <v>127</v>
      </c>
      <c r="B213" s="43"/>
      <c r="C213" s="45"/>
    </row>
    <row r="214" spans="1:3">
      <c r="A214" s="40" t="s">
        <v>248</v>
      </c>
      <c r="B214" s="41"/>
      <c r="C214" s="30"/>
    </row>
    <row r="215" spans="1:3">
      <c r="A215" s="40" t="s">
        <v>249</v>
      </c>
      <c r="B215" s="41"/>
      <c r="C215" s="30"/>
    </row>
    <row r="216" spans="1:3">
      <c r="A216" s="42" t="s">
        <v>134</v>
      </c>
      <c r="B216" s="46"/>
      <c r="C216" s="30"/>
    </row>
    <row r="217" spans="1:3">
      <c r="A217" s="42" t="s">
        <v>250</v>
      </c>
      <c r="B217" s="46">
        <v>10</v>
      </c>
      <c r="C217" s="30"/>
    </row>
    <row r="218" spans="1:3">
      <c r="A218" s="42" t="s">
        <v>251</v>
      </c>
      <c r="B218" s="46">
        <f>SUM(B219:B224)</f>
        <v>92</v>
      </c>
      <c r="C218" s="30"/>
    </row>
    <row r="219" spans="1:3">
      <c r="A219" s="42" t="s">
        <v>125</v>
      </c>
      <c r="B219" s="46">
        <v>92</v>
      </c>
      <c r="C219" s="30"/>
    </row>
    <row r="220" spans="1:3">
      <c r="A220" s="40" t="s">
        <v>126</v>
      </c>
      <c r="B220" s="47"/>
      <c r="C220" s="30"/>
    </row>
    <row r="221" spans="1:3">
      <c r="A221" s="40" t="s">
        <v>127</v>
      </c>
      <c r="B221" s="47"/>
      <c r="C221" s="30"/>
    </row>
    <row r="222" spans="1:3">
      <c r="A222" s="40" t="s">
        <v>252</v>
      </c>
      <c r="B222" s="47"/>
      <c r="C222" s="30"/>
    </row>
    <row r="223" spans="1:3">
      <c r="A223" s="42" t="s">
        <v>134</v>
      </c>
      <c r="B223" s="47"/>
      <c r="C223" s="30"/>
    </row>
    <row r="224" spans="1:3">
      <c r="A224" s="42" t="s">
        <v>253</v>
      </c>
      <c r="B224" s="47"/>
      <c r="C224" s="30"/>
    </row>
    <row r="225" spans="1:3">
      <c r="A225" s="42" t="s">
        <v>254</v>
      </c>
      <c r="B225" s="47">
        <f>SUM(B226:B230)</f>
        <v>750</v>
      </c>
      <c r="C225" s="30"/>
    </row>
    <row r="226" spans="1:3">
      <c r="A226" s="40" t="s">
        <v>125</v>
      </c>
      <c r="B226" s="47"/>
      <c r="C226" s="30"/>
    </row>
    <row r="227" spans="1:3">
      <c r="A227" s="40" t="s">
        <v>126</v>
      </c>
      <c r="B227" s="47"/>
      <c r="C227" s="30"/>
    </row>
    <row r="228" spans="1:3">
      <c r="A228" s="40" t="s">
        <v>127</v>
      </c>
      <c r="B228" s="46"/>
      <c r="C228" s="30"/>
    </row>
    <row r="229" spans="1:3">
      <c r="A229" s="42" t="s">
        <v>134</v>
      </c>
      <c r="B229" s="46"/>
      <c r="C229" s="30"/>
    </row>
    <row r="230" spans="1:3">
      <c r="A230" s="42" t="s">
        <v>255</v>
      </c>
      <c r="B230" s="46">
        <v>750</v>
      </c>
      <c r="C230" s="30"/>
    </row>
    <row r="231" spans="1:3">
      <c r="A231" s="42" t="s">
        <v>256</v>
      </c>
      <c r="B231" s="46">
        <f>SUM(B232:B236)</f>
        <v>455</v>
      </c>
      <c r="C231" s="30"/>
    </row>
    <row r="232" spans="1:3">
      <c r="A232" s="30" t="s">
        <v>125</v>
      </c>
      <c r="B232" s="41">
        <v>55</v>
      </c>
      <c r="C232" s="30"/>
    </row>
    <row r="233" spans="1:3">
      <c r="A233" s="40" t="s">
        <v>126</v>
      </c>
      <c r="B233" s="41"/>
      <c r="C233" s="30"/>
    </row>
    <row r="234" spans="1:3">
      <c r="A234" s="40" t="s">
        <v>127</v>
      </c>
      <c r="B234" s="41"/>
      <c r="C234" s="30"/>
    </row>
    <row r="235" spans="1:3">
      <c r="A235" s="40" t="s">
        <v>134</v>
      </c>
      <c r="B235" s="41"/>
      <c r="C235" s="30"/>
    </row>
    <row r="236" spans="1:3">
      <c r="A236" s="42" t="s">
        <v>257</v>
      </c>
      <c r="B236" s="41">
        <v>400</v>
      </c>
      <c r="C236" s="30"/>
    </row>
    <row r="237" spans="1:3">
      <c r="A237" s="42" t="s">
        <v>258</v>
      </c>
      <c r="B237" s="41">
        <f>SUM(B238:B242)</f>
        <v>0</v>
      </c>
      <c r="C237" s="30"/>
    </row>
    <row r="238" spans="1:3">
      <c r="A238" s="42" t="s">
        <v>125</v>
      </c>
      <c r="B238" s="41"/>
      <c r="C238" s="30"/>
    </row>
    <row r="239" spans="1:3">
      <c r="A239" s="40" t="s">
        <v>126</v>
      </c>
      <c r="B239" s="41"/>
      <c r="C239" s="30"/>
    </row>
    <row r="240" spans="1:3">
      <c r="A240" s="40" t="s">
        <v>127</v>
      </c>
      <c r="B240" s="41"/>
      <c r="C240" s="30"/>
    </row>
    <row r="241" spans="1:3">
      <c r="A241" s="40" t="s">
        <v>134</v>
      </c>
      <c r="B241" s="41"/>
      <c r="C241" s="30"/>
    </row>
    <row r="242" spans="1:3">
      <c r="A242" s="42" t="s">
        <v>259</v>
      </c>
      <c r="B242" s="41"/>
      <c r="C242" s="30"/>
    </row>
    <row r="243" spans="1:3">
      <c r="A243" s="42" t="s">
        <v>260</v>
      </c>
      <c r="B243" s="41">
        <f>SUM(B244:B248)</f>
        <v>0</v>
      </c>
      <c r="C243" s="30"/>
    </row>
    <row r="244" spans="1:3">
      <c r="A244" s="42" t="s">
        <v>125</v>
      </c>
      <c r="B244" s="41"/>
      <c r="C244" s="30"/>
    </row>
    <row r="245" spans="1:3">
      <c r="A245" s="30" t="s">
        <v>126</v>
      </c>
      <c r="B245" s="41"/>
      <c r="C245" s="30"/>
    </row>
    <row r="246" spans="1:3">
      <c r="A246" s="40" t="s">
        <v>127</v>
      </c>
      <c r="B246" s="41"/>
      <c r="C246" s="30"/>
    </row>
    <row r="247" spans="1:3">
      <c r="A247" s="40" t="s">
        <v>134</v>
      </c>
      <c r="B247" s="41"/>
      <c r="C247" s="30"/>
    </row>
    <row r="248" spans="1:3">
      <c r="A248" s="40" t="s">
        <v>261</v>
      </c>
      <c r="B248" s="41"/>
      <c r="C248" s="30"/>
    </row>
    <row r="249" spans="1:3">
      <c r="A249" s="42" t="s">
        <v>262</v>
      </c>
      <c r="B249" s="41">
        <f>SUM(B250:B254)</f>
        <v>0</v>
      </c>
      <c r="C249" s="30"/>
    </row>
    <row r="250" spans="1:3">
      <c r="A250" s="42" t="s">
        <v>125</v>
      </c>
      <c r="B250" s="41"/>
      <c r="C250" s="30"/>
    </row>
    <row r="251" spans="1:3">
      <c r="A251" s="42" t="s">
        <v>126</v>
      </c>
      <c r="B251" s="41"/>
      <c r="C251" s="30"/>
    </row>
    <row r="252" spans="1:3">
      <c r="A252" s="40" t="s">
        <v>127</v>
      </c>
      <c r="B252" s="41"/>
      <c r="C252" s="30"/>
    </row>
    <row r="253" spans="1:3">
      <c r="A253" s="40" t="s">
        <v>134</v>
      </c>
      <c r="B253" s="41"/>
      <c r="C253" s="30"/>
    </row>
    <row r="254" spans="1:3">
      <c r="A254" s="40" t="s">
        <v>263</v>
      </c>
      <c r="B254" s="41"/>
      <c r="C254" s="30"/>
    </row>
    <row r="255" spans="1:3">
      <c r="A255" s="42" t="s">
        <v>264</v>
      </c>
      <c r="B255" s="41">
        <f>SUM(B256:B257)</f>
        <v>0</v>
      </c>
      <c r="C255" s="30"/>
    </row>
    <row r="256" spans="1:3">
      <c r="A256" s="42" t="s">
        <v>265</v>
      </c>
      <c r="B256" s="41"/>
      <c r="C256" s="30"/>
    </row>
    <row r="257" spans="1:3">
      <c r="A257" s="42" t="s">
        <v>266</v>
      </c>
      <c r="B257" s="41"/>
      <c r="C257" s="30"/>
    </row>
    <row r="258" spans="1:3">
      <c r="A258" s="30" t="s">
        <v>12</v>
      </c>
      <c r="B258" s="41"/>
      <c r="C258" s="30"/>
    </row>
    <row r="259" spans="1:3">
      <c r="A259" s="40" t="s">
        <v>267</v>
      </c>
      <c r="B259" s="41"/>
      <c r="C259" s="30"/>
    </row>
    <row r="260" spans="1:3">
      <c r="A260" s="40" t="s">
        <v>268</v>
      </c>
      <c r="B260" s="41"/>
      <c r="C260" s="30"/>
    </row>
    <row r="261" spans="1:3">
      <c r="A261" s="30" t="s">
        <v>15</v>
      </c>
      <c r="B261" s="41"/>
      <c r="C261" s="30"/>
    </row>
    <row r="262" spans="1:3">
      <c r="A262" s="42" t="s">
        <v>269</v>
      </c>
      <c r="B262" s="41"/>
      <c r="C262" s="30"/>
    </row>
    <row r="263" spans="1:3">
      <c r="A263" s="42" t="s">
        <v>270</v>
      </c>
      <c r="B263" s="41"/>
      <c r="C263" s="30"/>
    </row>
    <row r="264" spans="1:3">
      <c r="A264" s="40" t="s">
        <v>271</v>
      </c>
      <c r="B264" s="41"/>
      <c r="C264" s="30"/>
    </row>
    <row r="265" spans="1:3">
      <c r="A265" s="40" t="s">
        <v>272</v>
      </c>
      <c r="B265" s="41"/>
      <c r="C265" s="30"/>
    </row>
    <row r="266" spans="1:3">
      <c r="A266" s="40" t="s">
        <v>273</v>
      </c>
      <c r="B266" s="41"/>
      <c r="C266" s="30"/>
    </row>
    <row r="267" spans="1:3">
      <c r="A267" s="42" t="s">
        <v>274</v>
      </c>
      <c r="B267" s="41"/>
      <c r="C267" s="30"/>
    </row>
    <row r="268" spans="1:3">
      <c r="A268" s="42" t="s">
        <v>275</v>
      </c>
      <c r="B268" s="41"/>
      <c r="C268" s="30"/>
    </row>
    <row r="269" spans="1:3">
      <c r="A269" s="42" t="s">
        <v>276</v>
      </c>
      <c r="B269" s="41"/>
      <c r="C269" s="30"/>
    </row>
    <row r="270" spans="1:3">
      <c r="A270" s="42" t="s">
        <v>277</v>
      </c>
      <c r="B270" s="41"/>
      <c r="C270" s="30"/>
    </row>
    <row r="271" spans="1:3">
      <c r="A271" s="42" t="s">
        <v>278</v>
      </c>
      <c r="B271" s="41"/>
      <c r="C271" s="30"/>
    </row>
    <row r="272" spans="1:3">
      <c r="A272" s="30" t="s">
        <v>16</v>
      </c>
      <c r="B272" s="41">
        <f>B273+B283+B312+B324+B333+B390</f>
        <v>4732</v>
      </c>
      <c r="C272" s="30"/>
    </row>
    <row r="273" spans="1:3">
      <c r="A273" s="40" t="s">
        <v>279</v>
      </c>
      <c r="B273" s="41">
        <f>SUM(B274:B282)</f>
        <v>0</v>
      </c>
      <c r="C273" s="30"/>
    </row>
    <row r="274" spans="1:3">
      <c r="A274" s="40" t="s">
        <v>280</v>
      </c>
      <c r="B274" s="41"/>
      <c r="C274" s="30"/>
    </row>
    <row r="275" spans="1:3">
      <c r="A275" s="40" t="s">
        <v>281</v>
      </c>
      <c r="B275" s="41"/>
      <c r="C275" s="30"/>
    </row>
    <row r="276" spans="1:3">
      <c r="A276" s="42" t="s">
        <v>282</v>
      </c>
      <c r="B276" s="41"/>
      <c r="C276" s="30"/>
    </row>
    <row r="277" spans="1:3">
      <c r="A277" s="42" t="s">
        <v>283</v>
      </c>
      <c r="B277" s="41"/>
      <c r="C277" s="30"/>
    </row>
    <row r="278" spans="1:3">
      <c r="A278" s="42" t="s">
        <v>284</v>
      </c>
      <c r="B278" s="41"/>
      <c r="C278" s="30"/>
    </row>
    <row r="279" spans="1:3">
      <c r="A279" s="40" t="s">
        <v>285</v>
      </c>
      <c r="B279" s="41"/>
      <c r="C279" s="30"/>
    </row>
    <row r="280" spans="1:3">
      <c r="A280" s="40" t="s">
        <v>286</v>
      </c>
      <c r="B280" s="41"/>
      <c r="C280" s="30"/>
    </row>
    <row r="281" spans="1:3">
      <c r="A281" s="40" t="s">
        <v>287</v>
      </c>
      <c r="B281" s="41"/>
      <c r="C281" s="30"/>
    </row>
    <row r="282" spans="1:3">
      <c r="A282" s="42" t="s">
        <v>288</v>
      </c>
      <c r="B282" s="41"/>
      <c r="C282" s="30"/>
    </row>
    <row r="283" spans="1:3">
      <c r="A283" s="42" t="s">
        <v>289</v>
      </c>
      <c r="B283" s="41">
        <f>SUM(B284:B304)</f>
        <v>4732</v>
      </c>
      <c r="C283" s="30"/>
    </row>
    <row r="284" spans="1:3">
      <c r="A284" s="42" t="s">
        <v>125</v>
      </c>
      <c r="B284" s="41">
        <v>4160</v>
      </c>
      <c r="C284" s="30"/>
    </row>
    <row r="285" spans="1:3">
      <c r="A285" s="30" t="s">
        <v>126</v>
      </c>
      <c r="B285" s="41">
        <v>462</v>
      </c>
      <c r="C285" s="30"/>
    </row>
    <row r="286" spans="1:3">
      <c r="A286" s="40" t="s">
        <v>127</v>
      </c>
      <c r="B286" s="41"/>
      <c r="C286" s="30"/>
    </row>
    <row r="287" spans="1:3">
      <c r="A287" s="40" t="s">
        <v>290</v>
      </c>
      <c r="B287" s="41">
        <v>70</v>
      </c>
      <c r="C287" s="30"/>
    </row>
    <row r="288" spans="1:3">
      <c r="A288" s="40" t="s">
        <v>291</v>
      </c>
      <c r="B288" s="41">
        <v>15</v>
      </c>
      <c r="C288" s="30"/>
    </row>
    <row r="289" spans="1:3">
      <c r="A289" s="42" t="s">
        <v>292</v>
      </c>
      <c r="B289" s="41">
        <v>25</v>
      </c>
      <c r="C289" s="30"/>
    </row>
    <row r="290" spans="1:3">
      <c r="A290" s="42" t="s">
        <v>293</v>
      </c>
      <c r="B290" s="41"/>
      <c r="C290" s="30"/>
    </row>
    <row r="291" spans="1:3">
      <c r="A291" s="42" t="s">
        <v>294</v>
      </c>
      <c r="B291" s="41"/>
      <c r="C291" s="30"/>
    </row>
    <row r="292" spans="1:3">
      <c r="A292" s="40" t="s">
        <v>295</v>
      </c>
      <c r="B292" s="41"/>
      <c r="C292" s="30"/>
    </row>
    <row r="293" spans="1:3">
      <c r="A293" s="40" t="s">
        <v>296</v>
      </c>
      <c r="B293" s="41"/>
      <c r="C293" s="30"/>
    </row>
    <row r="294" spans="1:3">
      <c r="A294" s="40" t="s">
        <v>297</v>
      </c>
      <c r="B294" s="41"/>
      <c r="C294" s="30"/>
    </row>
    <row r="295" spans="1:3">
      <c r="A295" s="42" t="s">
        <v>298</v>
      </c>
      <c r="B295" s="41"/>
      <c r="C295" s="30"/>
    </row>
    <row r="296" spans="1:3">
      <c r="A296" s="42" t="s">
        <v>299</v>
      </c>
      <c r="B296" s="41"/>
      <c r="C296" s="30"/>
    </row>
    <row r="297" spans="1:3">
      <c r="A297" s="42" t="s">
        <v>300</v>
      </c>
      <c r="B297" s="41"/>
      <c r="C297" s="30"/>
    </row>
    <row r="298" spans="1:3">
      <c r="A298" s="30" t="s">
        <v>301</v>
      </c>
      <c r="B298" s="41"/>
      <c r="C298" s="30"/>
    </row>
    <row r="299" spans="1:3">
      <c r="A299" s="40" t="s">
        <v>302</v>
      </c>
      <c r="B299" s="41"/>
      <c r="C299" s="30"/>
    </row>
    <row r="300" spans="1:3">
      <c r="A300" s="40" t="s">
        <v>303</v>
      </c>
      <c r="B300" s="41"/>
      <c r="C300" s="30"/>
    </row>
    <row r="301" spans="1:3">
      <c r="A301" s="40" t="s">
        <v>304</v>
      </c>
      <c r="B301" s="41"/>
      <c r="C301" s="30"/>
    </row>
    <row r="302" spans="1:3">
      <c r="A302" s="42" t="s">
        <v>168</v>
      </c>
      <c r="B302" s="41"/>
      <c r="C302" s="30"/>
    </row>
    <row r="303" spans="1:3">
      <c r="A303" s="42" t="s">
        <v>134</v>
      </c>
      <c r="B303" s="41"/>
      <c r="C303" s="30"/>
    </row>
    <row r="304" spans="1:3">
      <c r="A304" s="42" t="s">
        <v>305</v>
      </c>
      <c r="B304" s="41"/>
      <c r="C304" s="30"/>
    </row>
    <row r="305" spans="1:3">
      <c r="A305" s="40" t="s">
        <v>306</v>
      </c>
      <c r="B305" s="41"/>
      <c r="C305" s="30"/>
    </row>
    <row r="306" spans="1:3">
      <c r="A306" s="40" t="s">
        <v>125</v>
      </c>
      <c r="B306" s="41"/>
      <c r="C306" s="30"/>
    </row>
    <row r="307" spans="1:3">
      <c r="A307" s="40" t="s">
        <v>126</v>
      </c>
      <c r="B307" s="41"/>
      <c r="C307" s="30"/>
    </row>
    <row r="308" spans="1:3">
      <c r="A308" s="42" t="s">
        <v>127</v>
      </c>
      <c r="B308" s="41"/>
      <c r="C308" s="30"/>
    </row>
    <row r="309" spans="1:3">
      <c r="A309" s="42" t="s">
        <v>307</v>
      </c>
      <c r="B309" s="41"/>
      <c r="C309" s="30"/>
    </row>
    <row r="310" spans="1:3">
      <c r="A310" s="42" t="s">
        <v>134</v>
      </c>
      <c r="B310" s="41"/>
      <c r="C310" s="30"/>
    </row>
    <row r="311" spans="1:3">
      <c r="A311" s="30" t="s">
        <v>308</v>
      </c>
      <c r="B311" s="41"/>
      <c r="C311" s="30"/>
    </row>
    <row r="312" spans="1:3">
      <c r="A312" s="40" t="s">
        <v>309</v>
      </c>
      <c r="B312" s="41">
        <f>SUM(B313:B323)</f>
        <v>0</v>
      </c>
      <c r="C312" s="30"/>
    </row>
    <row r="313" spans="1:3">
      <c r="A313" s="40" t="s">
        <v>125</v>
      </c>
      <c r="B313" s="41"/>
      <c r="C313" s="30"/>
    </row>
    <row r="314" spans="1:3">
      <c r="A314" s="40" t="s">
        <v>126</v>
      </c>
      <c r="B314" s="41"/>
      <c r="C314" s="30"/>
    </row>
    <row r="315" spans="1:3">
      <c r="A315" s="42" t="s">
        <v>127</v>
      </c>
      <c r="B315" s="41"/>
      <c r="C315" s="30"/>
    </row>
    <row r="316" spans="1:3">
      <c r="A316" s="42" t="s">
        <v>310</v>
      </c>
      <c r="B316" s="41"/>
      <c r="C316" s="30"/>
    </row>
    <row r="317" spans="1:3">
      <c r="A317" s="42" t="s">
        <v>311</v>
      </c>
      <c r="B317" s="41"/>
      <c r="C317" s="30"/>
    </row>
    <row r="318" spans="1:3">
      <c r="A318" s="40" t="s">
        <v>312</v>
      </c>
      <c r="B318" s="41"/>
      <c r="C318" s="30"/>
    </row>
    <row r="319" spans="1:3">
      <c r="A319" s="40" t="s">
        <v>313</v>
      </c>
      <c r="B319" s="41"/>
      <c r="C319" s="30"/>
    </row>
    <row r="320" spans="1:3">
      <c r="A320" s="40" t="s">
        <v>314</v>
      </c>
      <c r="B320" s="41"/>
      <c r="C320" s="30"/>
    </row>
    <row r="321" spans="1:3">
      <c r="A321" s="42" t="s">
        <v>315</v>
      </c>
      <c r="B321" s="41"/>
      <c r="C321" s="30"/>
    </row>
    <row r="322" spans="1:3">
      <c r="A322" s="42" t="s">
        <v>134</v>
      </c>
      <c r="B322" s="41"/>
      <c r="C322" s="30"/>
    </row>
    <row r="323" spans="1:3">
      <c r="A323" s="42" t="s">
        <v>316</v>
      </c>
      <c r="B323" s="41"/>
      <c r="C323" s="30"/>
    </row>
    <row r="324" spans="1:3">
      <c r="A324" s="30" t="s">
        <v>317</v>
      </c>
      <c r="B324" s="41">
        <f>SUM(B325:B332)</f>
        <v>0</v>
      </c>
      <c r="C324" s="30"/>
    </row>
    <row r="325" spans="1:3">
      <c r="A325" s="40" t="s">
        <v>125</v>
      </c>
      <c r="B325" s="41"/>
      <c r="C325" s="30"/>
    </row>
    <row r="326" spans="1:3">
      <c r="A326" s="40" t="s">
        <v>126</v>
      </c>
      <c r="B326" s="41"/>
      <c r="C326" s="30"/>
    </row>
    <row r="327" spans="1:3">
      <c r="A327" s="40" t="s">
        <v>127</v>
      </c>
      <c r="B327" s="41"/>
      <c r="C327" s="30"/>
    </row>
    <row r="328" spans="1:3">
      <c r="A328" s="42" t="s">
        <v>318</v>
      </c>
      <c r="B328" s="41"/>
      <c r="C328" s="30"/>
    </row>
    <row r="329" spans="1:3">
      <c r="A329" s="42" t="s">
        <v>319</v>
      </c>
      <c r="B329" s="41"/>
      <c r="C329" s="30"/>
    </row>
    <row r="330" spans="1:3">
      <c r="A330" s="42" t="s">
        <v>320</v>
      </c>
      <c r="B330" s="41"/>
      <c r="C330" s="30"/>
    </row>
    <row r="331" spans="1:3">
      <c r="A331" s="40" t="s">
        <v>134</v>
      </c>
      <c r="B331" s="41"/>
      <c r="C331" s="30"/>
    </row>
    <row r="332" spans="1:3">
      <c r="A332" s="40" t="s">
        <v>321</v>
      </c>
      <c r="B332" s="41"/>
      <c r="C332" s="30"/>
    </row>
    <row r="333" spans="1:3">
      <c r="A333" s="40" t="s">
        <v>322</v>
      </c>
      <c r="B333" s="41">
        <f>SUM(B334:B346)</f>
        <v>0</v>
      </c>
      <c r="C333" s="30"/>
    </row>
    <row r="334" spans="1:3">
      <c r="A334" s="42" t="s">
        <v>125</v>
      </c>
      <c r="B334" s="41"/>
      <c r="C334" s="30"/>
    </row>
    <row r="335" spans="1:3">
      <c r="A335" s="42" t="s">
        <v>126</v>
      </c>
      <c r="B335" s="41"/>
      <c r="C335" s="30"/>
    </row>
    <row r="336" spans="1:3">
      <c r="A336" s="42" t="s">
        <v>127</v>
      </c>
      <c r="B336" s="41"/>
      <c r="C336" s="30"/>
    </row>
    <row r="337" spans="1:3">
      <c r="A337" s="30" t="s">
        <v>323</v>
      </c>
      <c r="B337" s="41"/>
      <c r="C337" s="30"/>
    </row>
    <row r="338" spans="1:3">
      <c r="A338" s="40" t="s">
        <v>324</v>
      </c>
      <c r="B338" s="41"/>
      <c r="C338" s="30"/>
    </row>
    <row r="339" spans="1:3">
      <c r="A339" s="40" t="s">
        <v>325</v>
      </c>
      <c r="B339" s="41"/>
      <c r="C339" s="30"/>
    </row>
    <row r="340" spans="1:3">
      <c r="A340" s="40" t="s">
        <v>326</v>
      </c>
      <c r="B340" s="41"/>
      <c r="C340" s="30"/>
    </row>
    <row r="341" spans="1:3">
      <c r="A341" s="42" t="s">
        <v>327</v>
      </c>
      <c r="B341" s="41"/>
      <c r="C341" s="30"/>
    </row>
    <row r="342" spans="1:3">
      <c r="A342" s="42" t="s">
        <v>328</v>
      </c>
      <c r="B342" s="41"/>
      <c r="C342" s="30"/>
    </row>
    <row r="343" spans="1:3">
      <c r="A343" s="42" t="s">
        <v>329</v>
      </c>
      <c r="B343" s="41"/>
      <c r="C343" s="30"/>
    </row>
    <row r="344" spans="1:3">
      <c r="A344" s="42" t="s">
        <v>330</v>
      </c>
      <c r="B344" s="41"/>
      <c r="C344" s="30"/>
    </row>
    <row r="345" spans="1:3">
      <c r="A345" s="42" t="s">
        <v>134</v>
      </c>
      <c r="B345" s="41"/>
      <c r="C345" s="30"/>
    </row>
    <row r="346" spans="1:3">
      <c r="A346" s="40" t="s">
        <v>331</v>
      </c>
      <c r="B346" s="41"/>
      <c r="C346" s="30"/>
    </row>
    <row r="347" spans="1:3">
      <c r="A347" s="40" t="s">
        <v>332</v>
      </c>
      <c r="B347" s="41"/>
      <c r="C347" s="30"/>
    </row>
    <row r="348" spans="1:3">
      <c r="A348" s="40" t="s">
        <v>125</v>
      </c>
      <c r="B348" s="41"/>
      <c r="C348" s="30"/>
    </row>
    <row r="349" spans="1:3">
      <c r="A349" s="42" t="s">
        <v>126</v>
      </c>
      <c r="B349" s="41"/>
      <c r="C349" s="30"/>
    </row>
    <row r="350" spans="1:3">
      <c r="A350" s="42" t="s">
        <v>127</v>
      </c>
      <c r="B350" s="41"/>
      <c r="C350" s="30"/>
    </row>
    <row r="351" spans="1:3">
      <c r="A351" s="42" t="s">
        <v>333</v>
      </c>
      <c r="B351" s="41"/>
      <c r="C351" s="30"/>
    </row>
    <row r="352" spans="1:3">
      <c r="A352" s="30" t="s">
        <v>334</v>
      </c>
      <c r="B352" s="41"/>
      <c r="C352" s="30"/>
    </row>
    <row r="353" spans="1:3">
      <c r="A353" s="40" t="s">
        <v>335</v>
      </c>
      <c r="B353" s="41"/>
      <c r="C353" s="30"/>
    </row>
    <row r="354" spans="1:3">
      <c r="A354" s="40" t="s">
        <v>134</v>
      </c>
      <c r="B354" s="41"/>
      <c r="C354" s="30"/>
    </row>
    <row r="355" spans="1:3">
      <c r="A355" s="40" t="s">
        <v>336</v>
      </c>
      <c r="B355" s="41"/>
      <c r="C355" s="30"/>
    </row>
    <row r="356" spans="1:3">
      <c r="A356" s="42" t="s">
        <v>337</v>
      </c>
      <c r="B356" s="41"/>
      <c r="C356" s="30"/>
    </row>
    <row r="357" spans="1:3">
      <c r="A357" s="42" t="s">
        <v>125</v>
      </c>
      <c r="B357" s="41"/>
      <c r="C357" s="30"/>
    </row>
    <row r="358" spans="1:3">
      <c r="A358" s="42" t="s">
        <v>126</v>
      </c>
      <c r="B358" s="41"/>
      <c r="C358" s="30"/>
    </row>
    <row r="359" spans="1:3">
      <c r="A359" s="40" t="s">
        <v>127</v>
      </c>
      <c r="B359" s="41"/>
      <c r="C359" s="30"/>
    </row>
    <row r="360" spans="1:3">
      <c r="A360" s="40" t="s">
        <v>338</v>
      </c>
      <c r="B360" s="41"/>
      <c r="C360" s="30"/>
    </row>
    <row r="361" spans="1:3">
      <c r="A361" s="40" t="s">
        <v>339</v>
      </c>
      <c r="B361" s="41"/>
      <c r="C361" s="30"/>
    </row>
    <row r="362" spans="1:3">
      <c r="A362" s="42" t="s">
        <v>340</v>
      </c>
      <c r="B362" s="41"/>
      <c r="C362" s="30"/>
    </row>
    <row r="363" spans="1:3">
      <c r="A363" s="42" t="s">
        <v>134</v>
      </c>
      <c r="B363" s="41"/>
      <c r="C363" s="30"/>
    </row>
    <row r="364" spans="1:3">
      <c r="A364" s="42" t="s">
        <v>341</v>
      </c>
      <c r="B364" s="41"/>
      <c r="C364" s="30"/>
    </row>
    <row r="365" spans="1:3">
      <c r="A365" s="30" t="s">
        <v>342</v>
      </c>
      <c r="B365" s="41"/>
      <c r="C365" s="30"/>
    </row>
    <row r="366" spans="1:3">
      <c r="A366" s="40" t="s">
        <v>125</v>
      </c>
      <c r="B366" s="41"/>
      <c r="C366" s="30"/>
    </row>
    <row r="367" spans="1:3">
      <c r="A367" s="40" t="s">
        <v>126</v>
      </c>
      <c r="B367" s="41"/>
      <c r="C367" s="30"/>
    </row>
    <row r="368" spans="1:3">
      <c r="A368" s="40" t="s">
        <v>127</v>
      </c>
      <c r="B368" s="41"/>
      <c r="C368" s="30"/>
    </row>
    <row r="369" spans="1:3">
      <c r="A369" s="42" t="s">
        <v>343</v>
      </c>
      <c r="B369" s="41"/>
      <c r="C369" s="30"/>
    </row>
    <row r="370" spans="1:3">
      <c r="A370" s="42" t="s">
        <v>344</v>
      </c>
      <c r="B370" s="41"/>
      <c r="C370" s="30"/>
    </row>
    <row r="371" spans="1:3">
      <c r="A371" s="42" t="s">
        <v>134</v>
      </c>
      <c r="B371" s="41"/>
      <c r="C371" s="30"/>
    </row>
    <row r="372" spans="1:3">
      <c r="A372" s="40" t="s">
        <v>345</v>
      </c>
      <c r="B372" s="41"/>
      <c r="C372" s="30"/>
    </row>
    <row r="373" spans="1:3">
      <c r="A373" s="40" t="s">
        <v>346</v>
      </c>
      <c r="B373" s="41"/>
      <c r="C373" s="30"/>
    </row>
    <row r="374" spans="1:3">
      <c r="A374" s="40" t="s">
        <v>125</v>
      </c>
      <c r="B374" s="41"/>
      <c r="C374" s="30"/>
    </row>
    <row r="375" spans="1:3">
      <c r="A375" s="42" t="s">
        <v>126</v>
      </c>
      <c r="B375" s="41"/>
      <c r="C375" s="30"/>
    </row>
    <row r="376" spans="1:3">
      <c r="A376" s="42" t="s">
        <v>347</v>
      </c>
      <c r="B376" s="41"/>
      <c r="C376" s="30"/>
    </row>
    <row r="377" spans="1:3">
      <c r="A377" s="42" t="s">
        <v>348</v>
      </c>
      <c r="B377" s="41"/>
      <c r="C377" s="30"/>
    </row>
    <row r="378" spans="1:3">
      <c r="A378" s="30" t="s">
        <v>349</v>
      </c>
      <c r="B378" s="41"/>
      <c r="C378" s="30"/>
    </row>
    <row r="379" spans="1:3">
      <c r="A379" s="40" t="s">
        <v>302</v>
      </c>
      <c r="B379" s="41"/>
      <c r="C379" s="30"/>
    </row>
    <row r="380" spans="1:3">
      <c r="A380" s="40" t="s">
        <v>350</v>
      </c>
      <c r="B380" s="41"/>
      <c r="C380" s="30"/>
    </row>
    <row r="381" spans="1:3">
      <c r="A381" s="40" t="s">
        <v>351</v>
      </c>
      <c r="B381" s="41"/>
      <c r="C381" s="30"/>
    </row>
    <row r="382" spans="1:3">
      <c r="A382" s="40" t="s">
        <v>352</v>
      </c>
      <c r="B382" s="41"/>
      <c r="C382" s="30"/>
    </row>
    <row r="383" spans="1:3">
      <c r="A383" s="42" t="s">
        <v>125</v>
      </c>
      <c r="B383" s="41"/>
      <c r="C383" s="30"/>
    </row>
    <row r="384" spans="1:3">
      <c r="A384" s="42" t="s">
        <v>353</v>
      </c>
      <c r="B384" s="41"/>
      <c r="C384" s="30"/>
    </row>
    <row r="385" spans="1:3">
      <c r="A385" s="42" t="s">
        <v>354</v>
      </c>
      <c r="B385" s="41"/>
      <c r="C385" s="30"/>
    </row>
    <row r="386" spans="1:3">
      <c r="A386" s="42" t="s">
        <v>355</v>
      </c>
      <c r="B386" s="41"/>
      <c r="C386" s="30"/>
    </row>
    <row r="387" spans="1:3">
      <c r="A387" s="30" t="s">
        <v>356</v>
      </c>
      <c r="B387" s="41"/>
      <c r="C387" s="30"/>
    </row>
    <row r="388" spans="1:3">
      <c r="A388" s="40" t="s">
        <v>357</v>
      </c>
      <c r="B388" s="41"/>
      <c r="C388" s="30"/>
    </row>
    <row r="389" spans="1:3">
      <c r="A389" s="40" t="s">
        <v>358</v>
      </c>
      <c r="B389" s="41"/>
      <c r="C389" s="30"/>
    </row>
    <row r="390" spans="1:3">
      <c r="A390" s="40" t="s">
        <v>359</v>
      </c>
      <c r="B390" s="41"/>
      <c r="C390" s="30"/>
    </row>
    <row r="391" spans="1:3">
      <c r="A391" s="30" t="s">
        <v>17</v>
      </c>
      <c r="B391" s="41">
        <f>B392+B397+B406+B431+B437+B444</f>
        <v>2423</v>
      </c>
      <c r="C391" s="30"/>
    </row>
    <row r="392" spans="1:3">
      <c r="A392" s="42" t="s">
        <v>360</v>
      </c>
      <c r="B392" s="41">
        <f>SUM(B393:B396)</f>
        <v>69</v>
      </c>
      <c r="C392" s="30"/>
    </row>
    <row r="393" spans="1:3">
      <c r="A393" s="40" t="s">
        <v>125</v>
      </c>
      <c r="B393" s="41">
        <v>69</v>
      </c>
      <c r="C393" s="30"/>
    </row>
    <row r="394" spans="1:3">
      <c r="A394" s="40" t="s">
        <v>126</v>
      </c>
      <c r="B394" s="41"/>
      <c r="C394" s="30"/>
    </row>
    <row r="395" spans="1:3">
      <c r="A395" s="40" t="s">
        <v>127</v>
      </c>
      <c r="B395" s="41"/>
      <c r="C395" s="30"/>
    </row>
    <row r="396" spans="1:3">
      <c r="A396" s="42" t="s">
        <v>361</v>
      </c>
      <c r="B396" s="41"/>
      <c r="C396" s="30"/>
    </row>
    <row r="397" spans="1:3">
      <c r="A397" s="40" t="s">
        <v>362</v>
      </c>
      <c r="B397" s="41">
        <f>SUM(B398:B405)</f>
        <v>2354</v>
      </c>
      <c r="C397" s="30"/>
    </row>
    <row r="398" spans="1:3">
      <c r="A398" s="40" t="s">
        <v>363</v>
      </c>
      <c r="B398" s="114">
        <v>806</v>
      </c>
      <c r="C398" s="30"/>
    </row>
    <row r="399" spans="1:3">
      <c r="A399" s="40" t="s">
        <v>364</v>
      </c>
      <c r="B399" s="114">
        <v>1548</v>
      </c>
      <c r="C399" s="30"/>
    </row>
    <row r="400" spans="1:3">
      <c r="A400" s="42" t="s">
        <v>365</v>
      </c>
      <c r="B400" s="41"/>
      <c r="C400" s="30"/>
    </row>
    <row r="401" spans="1:3">
      <c r="A401" s="42" t="s">
        <v>366</v>
      </c>
      <c r="B401" s="41"/>
      <c r="C401" s="30"/>
    </row>
    <row r="402" spans="1:3">
      <c r="A402" s="42" t="s">
        <v>367</v>
      </c>
      <c r="B402" s="41"/>
      <c r="C402" s="30"/>
    </row>
    <row r="403" spans="1:3">
      <c r="A403" s="40" t="s">
        <v>368</v>
      </c>
      <c r="B403" s="41"/>
      <c r="C403" s="30"/>
    </row>
    <row r="404" spans="1:3">
      <c r="A404" s="40" t="s">
        <v>369</v>
      </c>
      <c r="B404" s="41"/>
      <c r="C404" s="30"/>
    </row>
    <row r="405" spans="1:3">
      <c r="A405" s="40" t="s">
        <v>370</v>
      </c>
      <c r="B405" s="41"/>
      <c r="C405" s="30"/>
    </row>
    <row r="406" spans="1:3">
      <c r="A406" s="40" t="s">
        <v>371</v>
      </c>
      <c r="B406" s="41">
        <f>SUM(B407:B412)</f>
        <v>0</v>
      </c>
      <c r="C406" s="30"/>
    </row>
    <row r="407" spans="1:3">
      <c r="A407" s="40" t="s">
        <v>372</v>
      </c>
      <c r="B407" s="41"/>
      <c r="C407" s="30"/>
    </row>
    <row r="408" spans="1:3">
      <c r="A408" s="40" t="s">
        <v>373</v>
      </c>
      <c r="B408" s="41"/>
      <c r="C408" s="30"/>
    </row>
    <row r="409" spans="1:3">
      <c r="A409" s="40" t="s">
        <v>374</v>
      </c>
      <c r="B409" s="41"/>
      <c r="C409" s="30"/>
    </row>
    <row r="410" spans="1:3">
      <c r="A410" s="42" t="s">
        <v>375</v>
      </c>
      <c r="B410" s="41"/>
      <c r="C410" s="30"/>
    </row>
    <row r="411" spans="1:3">
      <c r="A411" s="42" t="s">
        <v>376</v>
      </c>
      <c r="B411" s="41"/>
      <c r="C411" s="30"/>
    </row>
    <row r="412" spans="1:3">
      <c r="A412" s="42" t="s">
        <v>377</v>
      </c>
      <c r="B412" s="41"/>
      <c r="C412" s="30"/>
    </row>
    <row r="413" spans="1:3">
      <c r="A413" s="30" t="s">
        <v>378</v>
      </c>
      <c r="B413" s="41"/>
      <c r="C413" s="30"/>
    </row>
    <row r="414" spans="1:3">
      <c r="A414" s="40" t="s">
        <v>379</v>
      </c>
      <c r="B414" s="41"/>
      <c r="C414" s="30"/>
    </row>
    <row r="415" spans="1:3">
      <c r="A415" s="40" t="s">
        <v>380</v>
      </c>
      <c r="B415" s="41"/>
      <c r="C415" s="30"/>
    </row>
    <row r="416" spans="1:3">
      <c r="A416" s="40" t="s">
        <v>381</v>
      </c>
      <c r="B416" s="41"/>
      <c r="C416" s="30"/>
    </row>
    <row r="417" spans="1:3">
      <c r="A417" s="42" t="s">
        <v>382</v>
      </c>
      <c r="B417" s="41"/>
      <c r="C417" s="30"/>
    </row>
    <row r="418" spans="1:3">
      <c r="A418" s="42" t="s">
        <v>383</v>
      </c>
      <c r="B418" s="41"/>
      <c r="C418" s="30"/>
    </row>
    <row r="419" spans="1:3">
      <c r="A419" s="42" t="s">
        <v>384</v>
      </c>
      <c r="B419" s="41"/>
      <c r="C419" s="30"/>
    </row>
    <row r="420" spans="1:3">
      <c r="A420" s="40" t="s">
        <v>385</v>
      </c>
      <c r="B420" s="41"/>
      <c r="C420" s="30"/>
    </row>
    <row r="421" spans="1:3">
      <c r="A421" s="40" t="s">
        <v>386</v>
      </c>
      <c r="B421" s="41"/>
      <c r="C421" s="30"/>
    </row>
    <row r="422" spans="1:3">
      <c r="A422" s="40" t="s">
        <v>387</v>
      </c>
      <c r="B422" s="41"/>
      <c r="C422" s="30"/>
    </row>
    <row r="423" spans="1:3">
      <c r="A423" s="42" t="s">
        <v>388</v>
      </c>
      <c r="B423" s="41"/>
      <c r="C423" s="30"/>
    </row>
    <row r="424" spans="1:3">
      <c r="A424" s="42" t="s">
        <v>389</v>
      </c>
      <c r="B424" s="41"/>
      <c r="C424" s="30"/>
    </row>
    <row r="425" spans="1:3">
      <c r="A425" s="42" t="s">
        <v>390</v>
      </c>
      <c r="B425" s="41"/>
      <c r="C425" s="30"/>
    </row>
    <row r="426" spans="1:3">
      <c r="A426" s="30" t="s">
        <v>391</v>
      </c>
      <c r="B426" s="41"/>
      <c r="C426" s="30"/>
    </row>
    <row r="427" spans="1:3">
      <c r="A427" s="40" t="s">
        <v>392</v>
      </c>
      <c r="B427" s="41"/>
      <c r="C427" s="30"/>
    </row>
    <row r="428" spans="1:3">
      <c r="A428" s="40" t="s">
        <v>393</v>
      </c>
      <c r="B428" s="41"/>
      <c r="C428" s="30"/>
    </row>
    <row r="429" spans="1:3">
      <c r="A429" s="40" t="s">
        <v>394</v>
      </c>
      <c r="B429" s="41"/>
      <c r="C429" s="30"/>
    </row>
    <row r="430" spans="1:3">
      <c r="A430" s="42" t="s">
        <v>395</v>
      </c>
      <c r="B430" s="41"/>
      <c r="C430" s="30"/>
    </row>
    <row r="431" spans="1:3">
      <c r="A431" s="42" t="s">
        <v>396</v>
      </c>
      <c r="B431" s="41"/>
      <c r="C431" s="30"/>
    </row>
    <row r="432" spans="1:3">
      <c r="A432" s="42" t="s">
        <v>397</v>
      </c>
      <c r="B432" s="41"/>
      <c r="C432" s="30"/>
    </row>
    <row r="433" spans="1:3">
      <c r="A433" s="40" t="s">
        <v>398</v>
      </c>
      <c r="B433" s="41"/>
      <c r="C433" s="30"/>
    </row>
    <row r="434" spans="1:3">
      <c r="A434" s="40" t="s">
        <v>399</v>
      </c>
      <c r="B434" s="41"/>
      <c r="C434" s="30"/>
    </row>
    <row r="435" spans="1:3">
      <c r="A435" s="40" t="s">
        <v>400</v>
      </c>
      <c r="B435" s="41"/>
      <c r="C435" s="30"/>
    </row>
    <row r="436" spans="1:3">
      <c r="A436" s="40" t="s">
        <v>401</v>
      </c>
      <c r="B436" s="41"/>
      <c r="C436" s="30"/>
    </row>
    <row r="437" spans="1:3">
      <c r="A437" s="40" t="s">
        <v>402</v>
      </c>
      <c r="B437" s="41">
        <f>SUM(B438:B443)</f>
        <v>0</v>
      </c>
      <c r="C437" s="30"/>
    </row>
    <row r="438" spans="1:3">
      <c r="A438" s="42" t="s">
        <v>403</v>
      </c>
      <c r="B438" s="41"/>
      <c r="C438" s="30"/>
    </row>
    <row r="439" spans="1:3">
      <c r="A439" s="42" t="s">
        <v>404</v>
      </c>
      <c r="B439" s="41"/>
      <c r="C439" s="30"/>
    </row>
    <row r="440" spans="1:3">
      <c r="A440" s="42" t="s">
        <v>405</v>
      </c>
      <c r="B440" s="41"/>
      <c r="C440" s="30"/>
    </row>
    <row r="441" spans="1:3">
      <c r="A441" s="30" t="s">
        <v>406</v>
      </c>
      <c r="B441" s="41"/>
      <c r="C441" s="30"/>
    </row>
    <row r="442" spans="1:3">
      <c r="A442" s="40" t="s">
        <v>407</v>
      </c>
      <c r="B442" s="41"/>
      <c r="C442" s="30"/>
    </row>
    <row r="443" spans="1:3">
      <c r="A443" s="40" t="s">
        <v>408</v>
      </c>
      <c r="B443" s="41"/>
      <c r="C443" s="30"/>
    </row>
    <row r="444" spans="1:3">
      <c r="A444" s="40" t="s">
        <v>409</v>
      </c>
      <c r="B444" s="41"/>
      <c r="C444" s="30"/>
    </row>
    <row r="445" spans="1:3">
      <c r="A445" s="30" t="s">
        <v>18</v>
      </c>
      <c r="B445" s="41">
        <f>B446+B460+B466+B472+B482+B496</f>
        <v>107</v>
      </c>
      <c r="C445" s="30"/>
    </row>
    <row r="446" spans="1:3">
      <c r="A446" s="42" t="s">
        <v>410</v>
      </c>
      <c r="B446" s="41">
        <f>+SUM(B447:B450)</f>
        <v>107</v>
      </c>
      <c r="C446" s="30"/>
    </row>
    <row r="447" spans="1:3">
      <c r="A447" s="40" t="s">
        <v>125</v>
      </c>
      <c r="B447" s="41">
        <v>95</v>
      </c>
      <c r="C447" s="30"/>
    </row>
    <row r="448" spans="1:3">
      <c r="A448" s="40" t="s">
        <v>126</v>
      </c>
      <c r="B448" s="41">
        <v>12</v>
      </c>
      <c r="C448" s="30"/>
    </row>
    <row r="449" spans="1:3">
      <c r="A449" s="40" t="s">
        <v>127</v>
      </c>
      <c r="B449" s="41"/>
      <c r="C449" s="30"/>
    </row>
    <row r="450" spans="1:3">
      <c r="A450" s="42" t="s">
        <v>411</v>
      </c>
      <c r="B450" s="41"/>
      <c r="C450" s="30"/>
    </row>
    <row r="451" spans="1:3">
      <c r="A451" s="40" t="s">
        <v>412</v>
      </c>
      <c r="B451" s="41"/>
      <c r="C451" s="30"/>
    </row>
    <row r="452" spans="1:3">
      <c r="A452" s="40" t="s">
        <v>413</v>
      </c>
      <c r="B452" s="41"/>
      <c r="C452" s="30"/>
    </row>
    <row r="453" spans="1:3">
      <c r="A453" s="40" t="s">
        <v>414</v>
      </c>
      <c r="B453" s="41"/>
      <c r="C453" s="30"/>
    </row>
    <row r="454" spans="1:3">
      <c r="A454" s="30" t="s">
        <v>415</v>
      </c>
      <c r="B454" s="41"/>
      <c r="C454" s="30"/>
    </row>
    <row r="455" spans="1:3">
      <c r="A455" s="40" t="s">
        <v>416</v>
      </c>
      <c r="B455" s="41"/>
      <c r="C455" s="30"/>
    </row>
    <row r="456" spans="1:3">
      <c r="A456" s="40" t="s">
        <v>417</v>
      </c>
      <c r="B456" s="41"/>
      <c r="C456" s="30"/>
    </row>
    <row r="457" spans="1:3">
      <c r="A457" s="40" t="s">
        <v>418</v>
      </c>
      <c r="B457" s="41"/>
      <c r="C457" s="30"/>
    </row>
    <row r="458" spans="1:3">
      <c r="A458" s="42" t="s">
        <v>419</v>
      </c>
      <c r="B458" s="41"/>
      <c r="C458" s="30"/>
    </row>
    <row r="459" spans="1:3">
      <c r="A459" s="42" t="s">
        <v>420</v>
      </c>
      <c r="B459" s="41"/>
      <c r="C459" s="30"/>
    </row>
    <row r="460" spans="1:3">
      <c r="A460" s="42" t="s">
        <v>421</v>
      </c>
      <c r="B460" s="41"/>
      <c r="C460" s="30"/>
    </row>
    <row r="461" spans="1:3">
      <c r="A461" s="40" t="s">
        <v>413</v>
      </c>
      <c r="B461" s="41"/>
      <c r="C461" s="30"/>
    </row>
    <row r="462" spans="1:3">
      <c r="A462" s="40" t="s">
        <v>422</v>
      </c>
      <c r="B462" s="41"/>
      <c r="C462" s="30"/>
    </row>
    <row r="463" spans="1:3">
      <c r="A463" s="40" t="s">
        <v>423</v>
      </c>
      <c r="B463" s="41"/>
      <c r="C463" s="30"/>
    </row>
    <row r="464" spans="1:3">
      <c r="A464" s="42" t="s">
        <v>424</v>
      </c>
      <c r="B464" s="41"/>
      <c r="C464" s="30"/>
    </row>
    <row r="465" spans="1:3">
      <c r="A465" s="42" t="s">
        <v>425</v>
      </c>
      <c r="B465" s="41"/>
      <c r="C465" s="30"/>
    </row>
    <row r="466" spans="1:3">
      <c r="A466" s="42" t="s">
        <v>426</v>
      </c>
      <c r="B466" s="41">
        <f>SUM(B467:B471)</f>
        <v>0</v>
      </c>
      <c r="C466" s="30"/>
    </row>
    <row r="467" spans="1:3">
      <c r="A467" s="30" t="s">
        <v>413</v>
      </c>
      <c r="B467" s="41"/>
      <c r="C467" s="30"/>
    </row>
    <row r="468" spans="1:3">
      <c r="A468" s="40" t="s">
        <v>427</v>
      </c>
      <c r="B468" s="41"/>
      <c r="C468" s="30"/>
    </row>
    <row r="469" spans="1:3">
      <c r="A469" s="40" t="s">
        <v>428</v>
      </c>
      <c r="B469" s="41"/>
      <c r="C469" s="30"/>
    </row>
    <row r="470" spans="1:3">
      <c r="A470" s="40" t="s">
        <v>429</v>
      </c>
      <c r="B470" s="41"/>
      <c r="C470" s="30"/>
    </row>
    <row r="471" spans="1:3">
      <c r="A471" s="42" t="s">
        <v>430</v>
      </c>
      <c r="B471" s="41"/>
      <c r="C471" s="30"/>
    </row>
    <row r="472" spans="1:3">
      <c r="A472" s="42" t="s">
        <v>431</v>
      </c>
      <c r="B472" s="41">
        <f>SUM(B473:B476)</f>
        <v>0</v>
      </c>
      <c r="C472" s="30"/>
    </row>
    <row r="473" spans="1:3">
      <c r="A473" s="42" t="s">
        <v>413</v>
      </c>
      <c r="B473" s="41"/>
      <c r="C473" s="30"/>
    </row>
    <row r="474" spans="1:3">
      <c r="A474" s="40" t="s">
        <v>432</v>
      </c>
      <c r="B474" s="41"/>
      <c r="C474" s="30"/>
    </row>
    <row r="475" spans="1:3">
      <c r="A475" s="40" t="s">
        <v>433</v>
      </c>
      <c r="B475" s="41"/>
      <c r="C475" s="30"/>
    </row>
    <row r="476" spans="1:3">
      <c r="A476" s="40" t="s">
        <v>434</v>
      </c>
      <c r="B476" s="41"/>
      <c r="C476" s="30"/>
    </row>
    <row r="477" spans="1:3">
      <c r="A477" s="42" t="s">
        <v>435</v>
      </c>
      <c r="B477" s="41"/>
      <c r="C477" s="30"/>
    </row>
    <row r="478" spans="1:3">
      <c r="A478" s="42" t="s">
        <v>436</v>
      </c>
      <c r="B478" s="41"/>
      <c r="C478" s="30"/>
    </row>
    <row r="479" spans="1:3">
      <c r="A479" s="42" t="s">
        <v>437</v>
      </c>
      <c r="B479" s="41"/>
      <c r="C479" s="30"/>
    </row>
    <row r="480" spans="1:3">
      <c r="A480" s="30" t="s">
        <v>438</v>
      </c>
      <c r="B480" s="41"/>
      <c r="C480" s="30"/>
    </row>
    <row r="481" spans="1:3">
      <c r="A481" s="40" t="s">
        <v>439</v>
      </c>
      <c r="B481" s="41"/>
      <c r="C481" s="30"/>
    </row>
    <row r="482" spans="1:3">
      <c r="A482" s="40" t="s">
        <v>440</v>
      </c>
      <c r="B482" s="41"/>
      <c r="C482" s="30"/>
    </row>
    <row r="483" spans="1:3">
      <c r="A483" s="40" t="s">
        <v>413</v>
      </c>
      <c r="B483" s="41"/>
      <c r="C483" s="30"/>
    </row>
    <row r="484" spans="1:3">
      <c r="A484" s="42" t="s">
        <v>441</v>
      </c>
      <c r="B484" s="41"/>
      <c r="C484" s="30"/>
    </row>
    <row r="485" spans="1:3">
      <c r="A485" s="42" t="s">
        <v>442</v>
      </c>
      <c r="B485" s="41"/>
      <c r="C485" s="30"/>
    </row>
    <row r="486" spans="1:3">
      <c r="A486" s="42" t="s">
        <v>443</v>
      </c>
      <c r="B486" s="41"/>
      <c r="C486" s="30"/>
    </row>
    <row r="487" spans="1:3">
      <c r="A487" s="40" t="s">
        <v>444</v>
      </c>
      <c r="B487" s="41"/>
      <c r="C487" s="30"/>
    </row>
    <row r="488" spans="1:3">
      <c r="A488" s="40" t="s">
        <v>445</v>
      </c>
      <c r="B488" s="41"/>
      <c r="C488" s="30"/>
    </row>
    <row r="489" spans="1:3">
      <c r="A489" s="40" t="s">
        <v>446</v>
      </c>
      <c r="B489" s="41"/>
      <c r="C489" s="30"/>
    </row>
    <row r="490" spans="1:3">
      <c r="A490" s="42" t="s">
        <v>447</v>
      </c>
      <c r="B490" s="41"/>
      <c r="C490" s="30"/>
    </row>
    <row r="491" spans="1:3">
      <c r="A491" s="42" t="s">
        <v>448</v>
      </c>
      <c r="B491" s="41"/>
      <c r="C491" s="30"/>
    </row>
    <row r="492" spans="1:3">
      <c r="A492" s="42" t="s">
        <v>449</v>
      </c>
      <c r="B492" s="41"/>
      <c r="C492" s="30"/>
    </row>
    <row r="493" spans="1:3">
      <c r="A493" s="30" t="s">
        <v>450</v>
      </c>
      <c r="B493" s="41"/>
      <c r="C493" s="30"/>
    </row>
    <row r="494" spans="1:3">
      <c r="A494" s="42" t="s">
        <v>451</v>
      </c>
      <c r="B494" s="41"/>
      <c r="C494" s="30"/>
    </row>
    <row r="495" spans="1:3">
      <c r="A495" s="42" t="s">
        <v>452</v>
      </c>
      <c r="B495" s="41"/>
      <c r="C495" s="30"/>
    </row>
    <row r="496" spans="1:3">
      <c r="A496" s="40" t="s">
        <v>453</v>
      </c>
      <c r="B496" s="41"/>
      <c r="C496" s="30"/>
    </row>
    <row r="497" spans="1:3">
      <c r="A497" s="40" t="s">
        <v>454</v>
      </c>
      <c r="B497" s="41"/>
      <c r="C497" s="30"/>
    </row>
    <row r="498" spans="1:3">
      <c r="A498" s="42" t="s">
        <v>455</v>
      </c>
      <c r="B498" s="41"/>
      <c r="C498" s="30"/>
    </row>
    <row r="499" spans="1:3">
      <c r="A499" s="42" t="s">
        <v>456</v>
      </c>
      <c r="B499" s="41"/>
      <c r="C499" s="30"/>
    </row>
    <row r="500" spans="1:3">
      <c r="A500" s="42" t="s">
        <v>457</v>
      </c>
      <c r="B500" s="41"/>
      <c r="C500" s="30"/>
    </row>
    <row r="501" spans="1:3">
      <c r="A501" s="30" t="s">
        <v>19</v>
      </c>
      <c r="B501" s="37">
        <f>B502+B516+B524+B535+B546</f>
        <v>79</v>
      </c>
      <c r="C501" s="30"/>
    </row>
    <row r="502" spans="1:3">
      <c r="A502" s="30" t="s">
        <v>458</v>
      </c>
      <c r="B502" s="41">
        <f>SUM(B503:B515)</f>
        <v>79</v>
      </c>
      <c r="C502" s="30"/>
    </row>
    <row r="503" spans="1:3">
      <c r="A503" s="30" t="s">
        <v>125</v>
      </c>
      <c r="B503" s="41">
        <v>79</v>
      </c>
      <c r="C503" s="30"/>
    </row>
    <row r="504" spans="1:3">
      <c r="A504" s="30" t="s">
        <v>126</v>
      </c>
      <c r="B504" s="41"/>
      <c r="C504" s="30"/>
    </row>
    <row r="505" spans="1:3">
      <c r="A505" s="30" t="s">
        <v>127</v>
      </c>
      <c r="B505" s="41"/>
      <c r="C505" s="30"/>
    </row>
    <row r="506" spans="1:3">
      <c r="A506" s="30" t="s">
        <v>459</v>
      </c>
      <c r="B506" s="41"/>
      <c r="C506" s="30"/>
    </row>
    <row r="507" spans="1:3">
      <c r="A507" s="30" t="s">
        <v>460</v>
      </c>
      <c r="B507" s="41"/>
      <c r="C507" s="30"/>
    </row>
    <row r="508" spans="1:3">
      <c r="A508" s="30" t="s">
        <v>461</v>
      </c>
      <c r="B508" s="41"/>
      <c r="C508" s="30"/>
    </row>
    <row r="509" spans="1:3">
      <c r="A509" s="30" t="s">
        <v>462</v>
      </c>
      <c r="B509" s="41"/>
      <c r="C509" s="30"/>
    </row>
    <row r="510" spans="1:3">
      <c r="A510" s="30" t="s">
        <v>463</v>
      </c>
      <c r="B510" s="41"/>
      <c r="C510" s="30"/>
    </row>
    <row r="511" spans="1:3">
      <c r="A511" s="30" t="s">
        <v>464</v>
      </c>
      <c r="B511" s="41"/>
      <c r="C511" s="30"/>
    </row>
    <row r="512" spans="1:3">
      <c r="A512" s="30" t="s">
        <v>465</v>
      </c>
      <c r="B512" s="41"/>
      <c r="C512" s="30"/>
    </row>
    <row r="513" spans="1:3">
      <c r="A513" s="30" t="s">
        <v>466</v>
      </c>
      <c r="B513" s="41"/>
      <c r="C513" s="30"/>
    </row>
    <row r="514" spans="1:3">
      <c r="A514" s="30" t="s">
        <v>467</v>
      </c>
      <c r="B514" s="41"/>
      <c r="C514" s="30"/>
    </row>
    <row r="515" spans="1:3">
      <c r="A515" s="30" t="s">
        <v>468</v>
      </c>
      <c r="B515" s="41"/>
      <c r="C515" s="30"/>
    </row>
    <row r="516" spans="1:3">
      <c r="A516" s="30" t="s">
        <v>469</v>
      </c>
      <c r="B516" s="41">
        <f>SUM(B517:B523)</f>
        <v>0</v>
      </c>
      <c r="C516" s="30"/>
    </row>
    <row r="517" spans="1:3">
      <c r="A517" s="30" t="s">
        <v>125</v>
      </c>
      <c r="B517" s="41"/>
      <c r="C517" s="30"/>
    </row>
    <row r="518" spans="1:3">
      <c r="A518" s="30" t="s">
        <v>126</v>
      </c>
      <c r="B518" s="41"/>
      <c r="C518" s="30"/>
    </row>
    <row r="519" spans="1:3">
      <c r="A519" s="30" t="s">
        <v>127</v>
      </c>
      <c r="B519" s="41"/>
      <c r="C519" s="30"/>
    </row>
    <row r="520" spans="1:3">
      <c r="A520" s="30" t="s">
        <v>470</v>
      </c>
      <c r="B520" s="41"/>
      <c r="C520" s="30"/>
    </row>
    <row r="521" spans="1:3">
      <c r="A521" s="30" t="s">
        <v>471</v>
      </c>
      <c r="B521" s="41"/>
      <c r="C521" s="30"/>
    </row>
    <row r="522" spans="1:3">
      <c r="A522" s="30" t="s">
        <v>472</v>
      </c>
      <c r="B522" s="41"/>
      <c r="C522" s="30"/>
    </row>
    <row r="523" spans="1:3">
      <c r="A523" s="30" t="s">
        <v>473</v>
      </c>
      <c r="B523" s="41"/>
      <c r="C523" s="30"/>
    </row>
    <row r="524" spans="1:3">
      <c r="A524" s="30" t="s">
        <v>474</v>
      </c>
      <c r="B524" s="41">
        <f>SUM(B525:B534)</f>
        <v>0</v>
      </c>
      <c r="C524" s="30"/>
    </row>
    <row r="525" spans="1:3">
      <c r="A525" s="30" t="s">
        <v>125</v>
      </c>
      <c r="B525" s="41"/>
      <c r="C525" s="30"/>
    </row>
    <row r="526" spans="1:3">
      <c r="A526" s="30" t="s">
        <v>126</v>
      </c>
      <c r="B526" s="41"/>
      <c r="C526" s="30"/>
    </row>
    <row r="527" spans="1:3">
      <c r="A527" s="30" t="s">
        <v>127</v>
      </c>
      <c r="B527" s="41"/>
      <c r="C527" s="30"/>
    </row>
    <row r="528" spans="1:3">
      <c r="A528" s="30" t="s">
        <v>475</v>
      </c>
      <c r="B528" s="41"/>
      <c r="C528" s="30"/>
    </row>
    <row r="529" spans="1:3">
      <c r="A529" s="30" t="s">
        <v>476</v>
      </c>
      <c r="B529" s="41"/>
      <c r="C529" s="30"/>
    </row>
    <row r="530" spans="1:3">
      <c r="A530" s="30" t="s">
        <v>477</v>
      </c>
      <c r="B530" s="41"/>
      <c r="C530" s="30"/>
    </row>
    <row r="531" spans="1:3">
      <c r="A531" s="30" t="s">
        <v>478</v>
      </c>
      <c r="B531" s="41"/>
      <c r="C531" s="30"/>
    </row>
    <row r="532" spans="1:3">
      <c r="A532" s="30" t="s">
        <v>479</v>
      </c>
      <c r="B532" s="41"/>
      <c r="C532" s="30"/>
    </row>
    <row r="533" spans="1:3">
      <c r="A533" s="30" t="s">
        <v>480</v>
      </c>
      <c r="B533" s="41"/>
      <c r="C533" s="30"/>
    </row>
    <row r="534" spans="1:3">
      <c r="A534" s="30" t="s">
        <v>481</v>
      </c>
      <c r="B534" s="41"/>
      <c r="C534" s="30"/>
    </row>
    <row r="535" spans="1:3">
      <c r="A535" s="30" t="s">
        <v>482</v>
      </c>
      <c r="B535" s="41">
        <f>SUM(B536:B545)</f>
        <v>0</v>
      </c>
      <c r="C535" s="30"/>
    </row>
    <row r="536" spans="1:3">
      <c r="A536" s="30" t="s">
        <v>125</v>
      </c>
      <c r="B536" s="41"/>
      <c r="C536" s="30"/>
    </row>
    <row r="537" spans="1:3">
      <c r="A537" s="30" t="s">
        <v>126</v>
      </c>
      <c r="B537" s="41"/>
      <c r="C537" s="30"/>
    </row>
    <row r="538" spans="1:3">
      <c r="A538" s="30" t="s">
        <v>127</v>
      </c>
      <c r="B538" s="41"/>
      <c r="C538" s="30"/>
    </row>
    <row r="539" spans="1:3">
      <c r="A539" s="30" t="s">
        <v>483</v>
      </c>
      <c r="B539" s="41"/>
      <c r="C539" s="30"/>
    </row>
    <row r="540" spans="1:3">
      <c r="A540" s="30" t="s">
        <v>484</v>
      </c>
      <c r="B540" s="41"/>
      <c r="C540" s="30"/>
    </row>
    <row r="541" spans="1:3">
      <c r="A541" s="30" t="s">
        <v>485</v>
      </c>
      <c r="B541" s="41"/>
      <c r="C541" s="30"/>
    </row>
    <row r="542" spans="1:3">
      <c r="A542" s="30" t="s">
        <v>486</v>
      </c>
      <c r="B542" s="41"/>
      <c r="C542" s="30"/>
    </row>
    <row r="543" spans="1:3">
      <c r="A543" s="30" t="s">
        <v>487</v>
      </c>
      <c r="B543" s="41"/>
      <c r="C543" s="30"/>
    </row>
    <row r="544" spans="1:3">
      <c r="A544" s="30" t="s">
        <v>488</v>
      </c>
      <c r="B544" s="41"/>
      <c r="C544" s="30"/>
    </row>
    <row r="545" spans="1:3">
      <c r="A545" s="30" t="s">
        <v>489</v>
      </c>
      <c r="B545" s="41"/>
      <c r="C545" s="30"/>
    </row>
    <row r="546" spans="1:3">
      <c r="A546" s="30" t="s">
        <v>490</v>
      </c>
      <c r="B546" s="41"/>
      <c r="C546" s="30"/>
    </row>
    <row r="547" spans="1:3">
      <c r="A547" s="30" t="s">
        <v>491</v>
      </c>
      <c r="B547" s="41"/>
      <c r="C547" s="30"/>
    </row>
    <row r="548" spans="1:3">
      <c r="A548" s="30" t="s">
        <v>492</v>
      </c>
      <c r="B548" s="41"/>
      <c r="C548" s="30"/>
    </row>
    <row r="549" spans="1:3">
      <c r="A549" s="30" t="s">
        <v>493</v>
      </c>
      <c r="B549" s="41"/>
      <c r="C549" s="30"/>
    </row>
    <row r="550" spans="1:3">
      <c r="A550" s="30" t="s">
        <v>20</v>
      </c>
      <c r="B550" s="41">
        <f>B551+B565+B578+B587+B591+B601+B609+B615+B622+B641+B644+B647+B656+B660+B665</f>
        <v>0</v>
      </c>
      <c r="C550" s="30"/>
    </row>
    <row r="551" spans="1:3">
      <c r="A551" s="30" t="s">
        <v>494</v>
      </c>
      <c r="B551" s="41">
        <f>SUM(B552:B564)</f>
        <v>0</v>
      </c>
      <c r="C551" s="30"/>
    </row>
    <row r="552" spans="1:3">
      <c r="A552" s="30" t="s">
        <v>125</v>
      </c>
      <c r="B552" s="41"/>
      <c r="C552" s="30"/>
    </row>
    <row r="553" spans="1:3">
      <c r="A553" s="30" t="s">
        <v>126</v>
      </c>
      <c r="B553" s="41"/>
      <c r="C553" s="30"/>
    </row>
    <row r="554" spans="1:3">
      <c r="A554" s="30" t="s">
        <v>127</v>
      </c>
      <c r="B554" s="41"/>
      <c r="C554" s="30"/>
    </row>
    <row r="555" spans="1:3">
      <c r="A555" s="30" t="s">
        <v>495</v>
      </c>
      <c r="B555" s="41"/>
      <c r="C555" s="30"/>
    </row>
    <row r="556" spans="1:3">
      <c r="A556" s="30" t="s">
        <v>496</v>
      </c>
      <c r="B556" s="41"/>
      <c r="C556" s="30"/>
    </row>
    <row r="557" spans="1:3">
      <c r="A557" s="30" t="s">
        <v>497</v>
      </c>
      <c r="B557" s="41"/>
      <c r="C557" s="30"/>
    </row>
    <row r="558" spans="1:3">
      <c r="A558" s="30" t="s">
        <v>498</v>
      </c>
      <c r="B558" s="41"/>
      <c r="C558" s="30"/>
    </row>
    <row r="559" spans="1:3">
      <c r="A559" s="30" t="s">
        <v>168</v>
      </c>
      <c r="B559" s="41"/>
      <c r="C559" s="30"/>
    </row>
    <row r="560" spans="1:3">
      <c r="A560" s="30" t="s">
        <v>499</v>
      </c>
      <c r="B560" s="41"/>
      <c r="C560" s="30"/>
    </row>
    <row r="561" spans="1:3">
      <c r="A561" s="30" t="s">
        <v>500</v>
      </c>
      <c r="B561" s="41"/>
      <c r="C561" s="30"/>
    </row>
    <row r="562" spans="1:3">
      <c r="A562" s="30" t="s">
        <v>501</v>
      </c>
      <c r="B562" s="41"/>
      <c r="C562" s="30"/>
    </row>
    <row r="563" spans="1:3">
      <c r="A563" s="30" t="s">
        <v>502</v>
      </c>
      <c r="B563" s="41"/>
      <c r="C563" s="30"/>
    </row>
    <row r="564" spans="1:3">
      <c r="A564" s="30" t="s">
        <v>503</v>
      </c>
      <c r="B564" s="41"/>
      <c r="C564" s="30"/>
    </row>
    <row r="565" spans="1:3">
      <c r="A565" s="30" t="s">
        <v>504</v>
      </c>
      <c r="B565" s="41">
        <f>SUM(B566:B575)</f>
        <v>0</v>
      </c>
      <c r="C565" s="30"/>
    </row>
    <row r="566" spans="1:3">
      <c r="A566" s="30" t="s">
        <v>125</v>
      </c>
      <c r="B566" s="41"/>
      <c r="C566" s="30"/>
    </row>
    <row r="567" spans="1:3">
      <c r="A567" s="30" t="s">
        <v>126</v>
      </c>
      <c r="B567" s="41"/>
      <c r="C567" s="30"/>
    </row>
    <row r="568" spans="1:3">
      <c r="A568" s="30" t="s">
        <v>127</v>
      </c>
      <c r="B568" s="41"/>
      <c r="C568" s="30"/>
    </row>
    <row r="569" spans="1:3">
      <c r="A569" s="30" t="s">
        <v>505</v>
      </c>
      <c r="B569" s="41"/>
      <c r="C569" s="30"/>
    </row>
    <row r="570" spans="1:3">
      <c r="A570" s="30" t="s">
        <v>506</v>
      </c>
      <c r="B570" s="41"/>
      <c r="C570" s="30"/>
    </row>
    <row r="571" spans="1:3">
      <c r="A571" s="30" t="s">
        <v>507</v>
      </c>
      <c r="B571" s="41"/>
      <c r="C571" s="30"/>
    </row>
    <row r="572" spans="1:3">
      <c r="A572" s="30" t="s">
        <v>508</v>
      </c>
      <c r="B572" s="41"/>
      <c r="C572" s="30"/>
    </row>
    <row r="573" spans="1:3">
      <c r="A573" s="30" t="s">
        <v>509</v>
      </c>
      <c r="B573" s="41"/>
      <c r="C573" s="30"/>
    </row>
    <row r="574" spans="1:3">
      <c r="A574" s="30" t="s">
        <v>510</v>
      </c>
      <c r="B574" s="41"/>
      <c r="C574" s="30"/>
    </row>
    <row r="575" spans="1:3">
      <c r="A575" s="30" t="s">
        <v>511</v>
      </c>
      <c r="B575" s="41"/>
      <c r="C575" s="30"/>
    </row>
    <row r="576" spans="1:3" s="49" customFormat="1" ht="14.25">
      <c r="A576" s="30" t="s">
        <v>512</v>
      </c>
      <c r="B576" s="41"/>
      <c r="C576" s="48"/>
    </row>
    <row r="577" spans="1:3" s="49" customFormat="1" ht="14.25">
      <c r="A577" s="30" t="s">
        <v>513</v>
      </c>
      <c r="B577" s="41"/>
      <c r="C577" s="48"/>
    </row>
    <row r="578" spans="1:3">
      <c r="A578" s="30" t="s">
        <v>514</v>
      </c>
      <c r="B578" s="41"/>
      <c r="C578" s="30"/>
    </row>
    <row r="579" spans="1:3">
      <c r="A579" s="30" t="s">
        <v>515</v>
      </c>
      <c r="B579" s="41"/>
      <c r="C579" s="30"/>
    </row>
    <row r="580" spans="1:3">
      <c r="A580" s="30" t="s">
        <v>516</v>
      </c>
      <c r="B580" s="41"/>
      <c r="C580" s="30"/>
    </row>
    <row r="581" spans="1:3">
      <c r="A581" s="30" t="s">
        <v>517</v>
      </c>
      <c r="B581" s="41"/>
      <c r="C581" s="30"/>
    </row>
    <row r="582" spans="1:3">
      <c r="A582" s="30" t="s">
        <v>518</v>
      </c>
      <c r="B582" s="41"/>
      <c r="C582" s="30"/>
    </row>
    <row r="583" spans="1:3" s="49" customFormat="1" ht="14.25">
      <c r="A583" s="30" t="s">
        <v>519</v>
      </c>
      <c r="B583" s="41"/>
      <c r="C583" s="48"/>
    </row>
    <row r="584" spans="1:3" s="49" customFormat="1" ht="14.25">
      <c r="A584" s="30" t="s">
        <v>520</v>
      </c>
      <c r="B584" s="41"/>
      <c r="C584" s="48"/>
    </row>
    <row r="585" spans="1:3" s="49" customFormat="1" ht="14.25">
      <c r="A585" s="30" t="s">
        <v>521</v>
      </c>
      <c r="B585" s="41"/>
      <c r="C585" s="48"/>
    </row>
    <row r="586" spans="1:3">
      <c r="A586" s="30" t="s">
        <v>522</v>
      </c>
      <c r="B586" s="41"/>
      <c r="C586" s="30"/>
    </row>
    <row r="587" spans="1:3">
      <c r="A587" s="30" t="s">
        <v>523</v>
      </c>
      <c r="B587" s="41"/>
      <c r="C587" s="30"/>
    </row>
    <row r="588" spans="1:3">
      <c r="A588" s="30" t="s">
        <v>524</v>
      </c>
      <c r="B588" s="41"/>
      <c r="C588" s="30"/>
    </row>
    <row r="589" spans="1:3">
      <c r="A589" s="30" t="s">
        <v>525</v>
      </c>
      <c r="B589" s="41"/>
      <c r="C589" s="30"/>
    </row>
    <row r="590" spans="1:3">
      <c r="A590" s="30" t="s">
        <v>526</v>
      </c>
      <c r="B590" s="41"/>
      <c r="C590" s="30"/>
    </row>
    <row r="591" spans="1:3">
      <c r="A591" s="30" t="s">
        <v>527</v>
      </c>
      <c r="B591" s="41"/>
      <c r="C591" s="30"/>
    </row>
    <row r="592" spans="1:3">
      <c r="A592" s="30" t="s">
        <v>528</v>
      </c>
      <c r="B592" s="41"/>
      <c r="C592" s="30"/>
    </row>
    <row r="593" spans="1:3">
      <c r="A593" s="30" t="s">
        <v>529</v>
      </c>
      <c r="B593" s="41"/>
      <c r="C593" s="30"/>
    </row>
    <row r="594" spans="1:3">
      <c r="A594" s="30" t="s">
        <v>530</v>
      </c>
      <c r="B594" s="41"/>
      <c r="C594" s="30"/>
    </row>
    <row r="595" spans="1:3">
      <c r="A595" s="30" t="s">
        <v>531</v>
      </c>
      <c r="B595" s="41"/>
      <c r="C595" s="30"/>
    </row>
    <row r="596" spans="1:3">
      <c r="A596" s="30" t="s">
        <v>532</v>
      </c>
      <c r="B596" s="41"/>
      <c r="C596" s="30"/>
    </row>
    <row r="597" spans="1:3">
      <c r="A597" s="30" t="s">
        <v>533</v>
      </c>
      <c r="B597" s="41"/>
      <c r="C597" s="30"/>
    </row>
    <row r="598" spans="1:3">
      <c r="A598" s="30" t="s">
        <v>534</v>
      </c>
      <c r="B598" s="41"/>
      <c r="C598" s="30"/>
    </row>
    <row r="599" spans="1:3">
      <c r="A599" s="30" t="s">
        <v>535</v>
      </c>
      <c r="B599" s="41"/>
      <c r="C599" s="30"/>
    </row>
    <row r="600" spans="1:3">
      <c r="A600" s="30" t="s">
        <v>536</v>
      </c>
      <c r="B600" s="41"/>
      <c r="C600" s="30"/>
    </row>
    <row r="601" spans="1:3">
      <c r="A601" s="30" t="s">
        <v>537</v>
      </c>
      <c r="B601" s="41"/>
      <c r="C601" s="30"/>
    </row>
    <row r="602" spans="1:3">
      <c r="A602" s="30" t="s">
        <v>538</v>
      </c>
      <c r="B602" s="41"/>
      <c r="C602" s="30"/>
    </row>
    <row r="603" spans="1:3">
      <c r="A603" s="30" t="s">
        <v>539</v>
      </c>
      <c r="B603" s="41"/>
      <c r="C603" s="30"/>
    </row>
    <row r="604" spans="1:3">
      <c r="A604" s="30" t="s">
        <v>540</v>
      </c>
      <c r="B604" s="41"/>
      <c r="C604" s="30"/>
    </row>
    <row r="605" spans="1:3">
      <c r="A605" s="30" t="s">
        <v>541</v>
      </c>
      <c r="B605" s="41"/>
      <c r="C605" s="30"/>
    </row>
    <row r="606" spans="1:3">
      <c r="A606" s="30" t="s">
        <v>542</v>
      </c>
      <c r="B606" s="41"/>
      <c r="C606" s="30"/>
    </row>
    <row r="607" spans="1:3">
      <c r="A607" s="30" t="s">
        <v>543</v>
      </c>
      <c r="B607" s="41"/>
      <c r="C607" s="30"/>
    </row>
    <row r="608" spans="1:3">
      <c r="A608" s="30" t="s">
        <v>544</v>
      </c>
      <c r="B608" s="41"/>
      <c r="C608" s="30"/>
    </row>
    <row r="609" spans="1:3">
      <c r="A609" s="30" t="s">
        <v>545</v>
      </c>
      <c r="B609" s="41"/>
      <c r="C609" s="30"/>
    </row>
    <row r="610" spans="1:3">
      <c r="A610" s="30" t="s">
        <v>546</v>
      </c>
      <c r="B610" s="41"/>
      <c r="C610" s="30"/>
    </row>
    <row r="611" spans="1:3">
      <c r="A611" s="30" t="s">
        <v>547</v>
      </c>
      <c r="B611" s="41"/>
      <c r="C611" s="30"/>
    </row>
    <row r="612" spans="1:3">
      <c r="A612" s="30" t="s">
        <v>548</v>
      </c>
      <c r="B612" s="41"/>
      <c r="C612" s="30"/>
    </row>
    <row r="613" spans="1:3">
      <c r="A613" s="30" t="s">
        <v>549</v>
      </c>
      <c r="B613" s="41"/>
      <c r="C613" s="30"/>
    </row>
    <row r="614" spans="1:3">
      <c r="A614" s="30" t="s">
        <v>550</v>
      </c>
      <c r="B614" s="41"/>
      <c r="C614" s="30"/>
    </row>
    <row r="615" spans="1:3">
      <c r="A615" s="30" t="s">
        <v>551</v>
      </c>
      <c r="B615" s="41"/>
      <c r="C615" s="30"/>
    </row>
    <row r="616" spans="1:3">
      <c r="A616" s="30" t="s">
        <v>552</v>
      </c>
      <c r="B616" s="41"/>
      <c r="C616" s="30"/>
    </row>
    <row r="617" spans="1:3">
      <c r="A617" s="30" t="s">
        <v>553</v>
      </c>
      <c r="B617" s="41"/>
      <c r="C617" s="30"/>
    </row>
    <row r="618" spans="1:3">
      <c r="A618" s="30" t="s">
        <v>554</v>
      </c>
      <c r="B618" s="41"/>
      <c r="C618" s="30"/>
    </row>
    <row r="619" spans="1:3">
      <c r="A619" s="30" t="s">
        <v>555</v>
      </c>
      <c r="B619" s="41"/>
      <c r="C619" s="30"/>
    </row>
    <row r="620" spans="1:3">
      <c r="A620" s="30" t="s">
        <v>556</v>
      </c>
      <c r="B620" s="41"/>
      <c r="C620" s="30"/>
    </row>
    <row r="621" spans="1:3">
      <c r="A621" s="30" t="s">
        <v>557</v>
      </c>
      <c r="B621" s="41"/>
      <c r="C621" s="30"/>
    </row>
    <row r="622" spans="1:3">
      <c r="A622" s="30" t="s">
        <v>558</v>
      </c>
      <c r="B622" s="41"/>
      <c r="C622" s="30"/>
    </row>
    <row r="623" spans="1:3">
      <c r="A623" s="30" t="s">
        <v>125</v>
      </c>
      <c r="B623" s="41"/>
      <c r="C623" s="30"/>
    </row>
    <row r="624" spans="1:3">
      <c r="A624" s="30" t="s">
        <v>126</v>
      </c>
      <c r="B624" s="41"/>
      <c r="C624" s="30"/>
    </row>
    <row r="625" spans="1:3">
      <c r="A625" s="30" t="s">
        <v>127</v>
      </c>
      <c r="B625" s="41"/>
      <c r="C625" s="30"/>
    </row>
    <row r="626" spans="1:3">
      <c r="A626" s="30" t="s">
        <v>559</v>
      </c>
      <c r="B626" s="41"/>
      <c r="C626" s="30"/>
    </row>
    <row r="627" spans="1:3">
      <c r="A627" s="30" t="s">
        <v>560</v>
      </c>
      <c r="B627" s="41"/>
      <c r="C627" s="30"/>
    </row>
    <row r="628" spans="1:3">
      <c r="A628" s="30" t="s">
        <v>561</v>
      </c>
      <c r="B628" s="41"/>
      <c r="C628" s="30"/>
    </row>
    <row r="629" spans="1:3" s="49" customFormat="1" ht="14.25">
      <c r="A629" s="30" t="s">
        <v>562</v>
      </c>
      <c r="B629" s="41"/>
      <c r="C629" s="48"/>
    </row>
    <row r="630" spans="1:3">
      <c r="A630" s="30" t="s">
        <v>563</v>
      </c>
      <c r="B630" s="41"/>
      <c r="C630" s="30"/>
    </row>
    <row r="631" spans="1:3">
      <c r="A631" s="30" t="s">
        <v>564</v>
      </c>
      <c r="B631" s="41"/>
      <c r="C631" s="30"/>
    </row>
    <row r="632" spans="1:3">
      <c r="A632" s="30" t="s">
        <v>565</v>
      </c>
      <c r="B632" s="41"/>
      <c r="C632" s="30"/>
    </row>
    <row r="633" spans="1:3">
      <c r="A633" s="30" t="s">
        <v>566</v>
      </c>
      <c r="B633" s="41"/>
      <c r="C633" s="30"/>
    </row>
    <row r="634" spans="1:3">
      <c r="A634" s="30" t="s">
        <v>567</v>
      </c>
      <c r="B634" s="41"/>
      <c r="C634" s="30"/>
    </row>
    <row r="635" spans="1:3">
      <c r="A635" s="30" t="s">
        <v>568</v>
      </c>
      <c r="B635" s="41"/>
      <c r="C635" s="30"/>
    </row>
    <row r="636" spans="1:3">
      <c r="A636" s="30" t="s">
        <v>569</v>
      </c>
      <c r="B636" s="41"/>
      <c r="C636" s="30"/>
    </row>
    <row r="637" spans="1:3">
      <c r="A637" s="30" t="s">
        <v>125</v>
      </c>
      <c r="B637" s="41"/>
      <c r="C637" s="30"/>
    </row>
    <row r="638" spans="1:3">
      <c r="A638" s="30" t="s">
        <v>126</v>
      </c>
      <c r="B638" s="41"/>
      <c r="C638" s="30"/>
    </row>
    <row r="639" spans="1:3">
      <c r="A639" s="30" t="s">
        <v>127</v>
      </c>
      <c r="B639" s="41"/>
      <c r="C639" s="30"/>
    </row>
    <row r="640" spans="1:3">
      <c r="A640" s="30" t="s">
        <v>570</v>
      </c>
      <c r="B640" s="41"/>
      <c r="C640" s="30"/>
    </row>
    <row r="641" spans="1:3">
      <c r="A641" s="30" t="s">
        <v>571</v>
      </c>
      <c r="B641" s="41"/>
      <c r="C641" s="30"/>
    </row>
    <row r="642" spans="1:3">
      <c r="A642" s="30" t="s">
        <v>572</v>
      </c>
      <c r="B642" s="41"/>
      <c r="C642" s="30"/>
    </row>
    <row r="643" spans="1:3">
      <c r="A643" s="30" t="s">
        <v>573</v>
      </c>
      <c r="B643" s="41"/>
      <c r="C643" s="30"/>
    </row>
    <row r="644" spans="1:3">
      <c r="A644" s="30" t="s">
        <v>574</v>
      </c>
      <c r="B644" s="41"/>
      <c r="C644" s="30"/>
    </row>
    <row r="645" spans="1:3">
      <c r="A645" s="30" t="s">
        <v>575</v>
      </c>
      <c r="B645" s="41"/>
      <c r="C645" s="30"/>
    </row>
    <row r="646" spans="1:3">
      <c r="A646" s="30" t="s">
        <v>576</v>
      </c>
      <c r="B646" s="41"/>
      <c r="C646" s="30"/>
    </row>
    <row r="647" spans="1:3" s="49" customFormat="1" ht="14.25">
      <c r="A647" s="30" t="s">
        <v>577</v>
      </c>
      <c r="B647" s="41"/>
      <c r="C647" s="48"/>
    </row>
    <row r="648" spans="1:3" s="49" customFormat="1" ht="14.25">
      <c r="A648" s="30" t="s">
        <v>578</v>
      </c>
      <c r="B648" s="41"/>
      <c r="C648" s="48"/>
    </row>
    <row r="649" spans="1:3" s="49" customFormat="1" ht="14.25">
      <c r="A649" s="30" t="s">
        <v>579</v>
      </c>
      <c r="B649" s="41"/>
      <c r="C649" s="48"/>
    </row>
    <row r="650" spans="1:3">
      <c r="A650" s="30" t="s">
        <v>580</v>
      </c>
      <c r="B650" s="41"/>
      <c r="C650" s="30"/>
    </row>
    <row r="651" spans="1:3">
      <c r="A651" s="30" t="s">
        <v>581</v>
      </c>
      <c r="B651" s="41"/>
      <c r="C651" s="30"/>
    </row>
    <row r="652" spans="1:3">
      <c r="A652" s="30" t="s">
        <v>582</v>
      </c>
      <c r="B652" s="41"/>
      <c r="C652" s="30"/>
    </row>
    <row r="653" spans="1:3">
      <c r="A653" s="30" t="s">
        <v>583</v>
      </c>
      <c r="B653" s="41"/>
      <c r="C653" s="30"/>
    </row>
    <row r="654" spans="1:3">
      <c r="A654" s="30" t="s">
        <v>584</v>
      </c>
      <c r="B654" s="41"/>
      <c r="C654" s="30"/>
    </row>
    <row r="655" spans="1:3">
      <c r="A655" s="30" t="s">
        <v>585</v>
      </c>
      <c r="B655" s="41"/>
      <c r="C655" s="30"/>
    </row>
    <row r="656" spans="1:3" s="49" customFormat="1" ht="14.25">
      <c r="A656" s="30" t="s">
        <v>586</v>
      </c>
      <c r="B656" s="41"/>
      <c r="C656" s="48"/>
    </row>
    <row r="657" spans="1:3" s="49" customFormat="1" ht="14.25">
      <c r="A657" s="30" t="s">
        <v>587</v>
      </c>
      <c r="B657" s="114"/>
      <c r="C657" s="48"/>
    </row>
    <row r="658" spans="1:3" s="49" customFormat="1" ht="14.25">
      <c r="A658" s="30" t="s">
        <v>588</v>
      </c>
      <c r="B658" s="114"/>
      <c r="C658" s="48"/>
    </row>
    <row r="659" spans="1:3" s="49" customFormat="1" ht="14.25">
      <c r="A659" s="30" t="s">
        <v>589</v>
      </c>
      <c r="B659" s="114"/>
      <c r="C659" s="48"/>
    </row>
    <row r="660" spans="1:3" s="49" customFormat="1" ht="14.25">
      <c r="A660" s="30" t="s">
        <v>590</v>
      </c>
      <c r="B660" s="41"/>
      <c r="C660" s="48"/>
    </row>
    <row r="661" spans="1:3" s="49" customFormat="1" ht="14.25">
      <c r="A661" s="30" t="s">
        <v>591</v>
      </c>
      <c r="B661" s="41"/>
      <c r="C661" s="48"/>
    </row>
    <row r="662" spans="1:3" s="49" customFormat="1" ht="14.25">
      <c r="A662" s="30" t="s">
        <v>592</v>
      </c>
      <c r="B662" s="41"/>
      <c r="C662" s="48"/>
    </row>
    <row r="663" spans="1:3" s="49" customFormat="1" ht="14.25">
      <c r="A663" s="30" t="s">
        <v>593</v>
      </c>
      <c r="B663" s="41"/>
      <c r="C663" s="48"/>
    </row>
    <row r="664" spans="1:3" s="49" customFormat="1" ht="14.25">
      <c r="A664" s="30" t="s">
        <v>594</v>
      </c>
      <c r="B664" s="41"/>
      <c r="C664" s="48"/>
    </row>
    <row r="665" spans="1:3">
      <c r="A665" s="30" t="s">
        <v>595</v>
      </c>
      <c r="B665" s="41"/>
      <c r="C665" s="30"/>
    </row>
    <row r="666" spans="1:3">
      <c r="A666" s="30" t="s">
        <v>596</v>
      </c>
      <c r="B666" s="41">
        <f>B667+B672+B685+B689+B701+B704+B708+B718+B723+B729+B733+B736</f>
        <v>1031</v>
      </c>
      <c r="C666" s="30"/>
    </row>
    <row r="667" spans="1:3">
      <c r="A667" s="30" t="s">
        <v>597</v>
      </c>
      <c r="B667" s="41">
        <f>SUM(B668:B671)</f>
        <v>0</v>
      </c>
      <c r="C667" s="30"/>
    </row>
    <row r="668" spans="1:3">
      <c r="A668" s="30" t="s">
        <v>125</v>
      </c>
      <c r="B668" s="41"/>
      <c r="C668" s="30"/>
    </row>
    <row r="669" spans="1:3">
      <c r="A669" s="30" t="s">
        <v>126</v>
      </c>
      <c r="B669" s="41"/>
      <c r="C669" s="30"/>
    </row>
    <row r="670" spans="1:3">
      <c r="A670" s="30" t="s">
        <v>127</v>
      </c>
      <c r="B670" s="41"/>
      <c r="C670" s="30"/>
    </row>
    <row r="671" spans="1:3">
      <c r="A671" s="30" t="s">
        <v>598</v>
      </c>
      <c r="B671" s="41"/>
      <c r="C671" s="30"/>
    </row>
    <row r="672" spans="1:3">
      <c r="A672" s="30" t="s">
        <v>599</v>
      </c>
      <c r="B672" s="41">
        <v>800</v>
      </c>
      <c r="C672" s="30"/>
    </row>
    <row r="673" spans="1:3">
      <c r="A673" s="30" t="s">
        <v>600</v>
      </c>
      <c r="B673" s="41">
        <v>800</v>
      </c>
      <c r="C673" s="30"/>
    </row>
    <row r="674" spans="1:3">
      <c r="A674" s="30" t="s">
        <v>601</v>
      </c>
      <c r="B674" s="41"/>
      <c r="C674" s="30"/>
    </row>
    <row r="675" spans="1:3">
      <c r="A675" s="30" t="s">
        <v>602</v>
      </c>
      <c r="B675" s="41"/>
      <c r="C675" s="30"/>
    </row>
    <row r="676" spans="1:3">
      <c r="A676" s="30" t="s">
        <v>603</v>
      </c>
      <c r="B676" s="41"/>
      <c r="C676" s="30"/>
    </row>
    <row r="677" spans="1:3">
      <c r="A677" s="30" t="s">
        <v>604</v>
      </c>
      <c r="B677" s="41"/>
      <c r="C677" s="30"/>
    </row>
    <row r="678" spans="1:3">
      <c r="A678" s="30" t="s">
        <v>605</v>
      </c>
      <c r="B678" s="41"/>
      <c r="C678" s="30"/>
    </row>
    <row r="679" spans="1:3">
      <c r="A679" s="30" t="s">
        <v>606</v>
      </c>
      <c r="B679" s="41"/>
      <c r="C679" s="30"/>
    </row>
    <row r="680" spans="1:3">
      <c r="A680" s="30" t="s">
        <v>607</v>
      </c>
      <c r="B680" s="41"/>
      <c r="C680" s="30"/>
    </row>
    <row r="681" spans="1:3">
      <c r="A681" s="30" t="s">
        <v>608</v>
      </c>
      <c r="B681" s="41"/>
      <c r="C681" s="30"/>
    </row>
    <row r="682" spans="1:3">
      <c r="A682" s="30" t="s">
        <v>609</v>
      </c>
      <c r="B682" s="41"/>
      <c r="C682" s="30"/>
    </row>
    <row r="683" spans="1:3">
      <c r="A683" s="30" t="s">
        <v>610</v>
      </c>
      <c r="B683" s="41"/>
      <c r="C683" s="30"/>
    </row>
    <row r="684" spans="1:3">
      <c r="A684" s="30" t="s">
        <v>611</v>
      </c>
      <c r="B684" s="41"/>
      <c r="C684" s="30"/>
    </row>
    <row r="685" spans="1:3">
      <c r="A685" s="30" t="s">
        <v>612</v>
      </c>
      <c r="B685" s="41">
        <f>SUM(B686:B688)</f>
        <v>0</v>
      </c>
      <c r="C685" s="30"/>
    </row>
    <row r="686" spans="1:3">
      <c r="A686" s="30" t="s">
        <v>613</v>
      </c>
      <c r="B686" s="41"/>
      <c r="C686" s="30"/>
    </row>
    <row r="687" spans="1:3">
      <c r="A687" s="30" t="s">
        <v>614</v>
      </c>
      <c r="B687" s="41"/>
      <c r="C687" s="30"/>
    </row>
    <row r="688" spans="1:3">
      <c r="A688" s="30" t="s">
        <v>615</v>
      </c>
      <c r="B688" s="41"/>
      <c r="C688" s="30"/>
    </row>
    <row r="689" spans="1:3">
      <c r="A689" s="30" t="s">
        <v>616</v>
      </c>
      <c r="B689" s="41">
        <f>SUM(B690:B700)</f>
        <v>0</v>
      </c>
      <c r="C689" s="30"/>
    </row>
    <row r="690" spans="1:3">
      <c r="A690" s="30" t="s">
        <v>617</v>
      </c>
      <c r="B690" s="41"/>
      <c r="C690" s="30"/>
    </row>
    <row r="691" spans="1:3">
      <c r="A691" s="30" t="s">
        <v>618</v>
      </c>
      <c r="B691" s="41"/>
      <c r="C691" s="30"/>
    </row>
    <row r="692" spans="1:3">
      <c r="A692" s="30" t="s">
        <v>619</v>
      </c>
      <c r="B692" s="41"/>
      <c r="C692" s="30"/>
    </row>
    <row r="693" spans="1:3">
      <c r="A693" s="30" t="s">
        <v>620</v>
      </c>
      <c r="B693" s="41"/>
      <c r="C693" s="30"/>
    </row>
    <row r="694" spans="1:3">
      <c r="A694" s="30" t="s">
        <v>621</v>
      </c>
      <c r="B694" s="41"/>
      <c r="C694" s="30"/>
    </row>
    <row r="695" spans="1:3">
      <c r="A695" s="30" t="s">
        <v>622</v>
      </c>
      <c r="B695" s="41"/>
      <c r="C695" s="30"/>
    </row>
    <row r="696" spans="1:3">
      <c r="A696" s="30" t="s">
        <v>623</v>
      </c>
      <c r="B696" s="41"/>
      <c r="C696" s="30"/>
    </row>
    <row r="697" spans="1:3">
      <c r="A697" s="30" t="s">
        <v>624</v>
      </c>
      <c r="B697" s="41"/>
      <c r="C697" s="30"/>
    </row>
    <row r="698" spans="1:3">
      <c r="A698" s="30" t="s">
        <v>625</v>
      </c>
      <c r="B698" s="41"/>
      <c r="C698" s="30"/>
    </row>
    <row r="699" spans="1:3">
      <c r="A699" s="30" t="s">
        <v>626</v>
      </c>
      <c r="B699" s="41"/>
      <c r="C699" s="30"/>
    </row>
    <row r="700" spans="1:3">
      <c r="A700" s="30" t="s">
        <v>627</v>
      </c>
      <c r="B700" s="41"/>
      <c r="C700" s="30"/>
    </row>
    <row r="701" spans="1:3">
      <c r="A701" s="30" t="s">
        <v>628</v>
      </c>
      <c r="B701" s="41"/>
      <c r="C701" s="30"/>
    </row>
    <row r="702" spans="1:3">
      <c r="A702" s="30" t="s">
        <v>629</v>
      </c>
      <c r="B702" s="41"/>
      <c r="C702" s="30"/>
    </row>
    <row r="703" spans="1:3">
      <c r="A703" s="30" t="s">
        <v>630</v>
      </c>
      <c r="B703" s="41"/>
      <c r="C703" s="30"/>
    </row>
    <row r="704" spans="1:3">
      <c r="A704" s="30" t="s">
        <v>631</v>
      </c>
      <c r="B704" s="41">
        <f>SUM(B705:B707)</f>
        <v>0</v>
      </c>
      <c r="C704" s="30"/>
    </row>
    <row r="705" spans="1:3">
      <c r="A705" s="30" t="s">
        <v>632</v>
      </c>
      <c r="B705" s="41"/>
      <c r="C705" s="30"/>
    </row>
    <row r="706" spans="1:3">
      <c r="A706" s="30" t="s">
        <v>633</v>
      </c>
      <c r="B706" s="41"/>
      <c r="C706" s="30"/>
    </row>
    <row r="707" spans="1:3">
      <c r="A707" s="30" t="s">
        <v>634</v>
      </c>
      <c r="B707" s="41"/>
      <c r="C707" s="30"/>
    </row>
    <row r="708" spans="1:3">
      <c r="A708" s="30" t="s">
        <v>635</v>
      </c>
      <c r="B708" s="41">
        <f>SUM(B709:B717)</f>
        <v>231</v>
      </c>
      <c r="C708" s="30"/>
    </row>
    <row r="709" spans="1:3">
      <c r="A709" s="30" t="s">
        <v>125</v>
      </c>
      <c r="B709" s="114">
        <v>231</v>
      </c>
      <c r="C709" s="30"/>
    </row>
    <row r="710" spans="1:3">
      <c r="A710" s="30" t="s">
        <v>126</v>
      </c>
      <c r="B710" s="114"/>
      <c r="C710" s="30"/>
    </row>
    <row r="711" spans="1:3">
      <c r="A711" s="30" t="s">
        <v>127</v>
      </c>
      <c r="B711" s="41"/>
      <c r="C711" s="30"/>
    </row>
    <row r="712" spans="1:3">
      <c r="A712" s="30" t="s">
        <v>636</v>
      </c>
      <c r="B712" s="41"/>
      <c r="C712" s="30"/>
    </row>
    <row r="713" spans="1:3">
      <c r="A713" s="30" t="s">
        <v>637</v>
      </c>
      <c r="B713" s="41"/>
      <c r="C713" s="30"/>
    </row>
    <row r="714" spans="1:3">
      <c r="A714" s="30" t="s">
        <v>638</v>
      </c>
      <c r="B714" s="41"/>
      <c r="C714" s="30"/>
    </row>
    <row r="715" spans="1:3">
      <c r="A715" s="30" t="s">
        <v>639</v>
      </c>
      <c r="B715" s="41"/>
      <c r="C715" s="30"/>
    </row>
    <row r="716" spans="1:3">
      <c r="A716" s="30" t="s">
        <v>134</v>
      </c>
      <c r="B716" s="41"/>
      <c r="C716" s="30"/>
    </row>
    <row r="717" spans="1:3">
      <c r="A717" s="30" t="s">
        <v>640</v>
      </c>
      <c r="B717" s="41"/>
      <c r="C717" s="30"/>
    </row>
    <row r="718" spans="1:3" s="49" customFormat="1" ht="14.25">
      <c r="A718" s="30" t="s">
        <v>641</v>
      </c>
      <c r="B718" s="41">
        <f>SUM(B719:B722)</f>
        <v>0</v>
      </c>
      <c r="C718" s="48"/>
    </row>
    <row r="719" spans="1:3" s="49" customFormat="1" ht="14.25">
      <c r="A719" s="30" t="s">
        <v>642</v>
      </c>
      <c r="B719" s="41"/>
      <c r="C719" s="48"/>
    </row>
    <row r="720" spans="1:3" s="49" customFormat="1" ht="14.25">
      <c r="A720" s="30" t="s">
        <v>643</v>
      </c>
      <c r="B720" s="41"/>
      <c r="C720" s="48"/>
    </row>
    <row r="721" spans="1:3" s="49" customFormat="1" ht="14.25">
      <c r="A721" s="30" t="s">
        <v>644</v>
      </c>
      <c r="B721" s="41"/>
      <c r="C721" s="48"/>
    </row>
    <row r="722" spans="1:3" s="49" customFormat="1" ht="14.25">
      <c r="A722" s="30" t="s">
        <v>645</v>
      </c>
      <c r="B722" s="41"/>
      <c r="C722" s="48"/>
    </row>
    <row r="723" spans="1:3" s="49" customFormat="1" ht="14.25">
      <c r="A723" s="30" t="s">
        <v>646</v>
      </c>
      <c r="B723" s="41">
        <f>SUM(B724:B728)</f>
        <v>0</v>
      </c>
      <c r="C723" s="48"/>
    </row>
    <row r="724" spans="1:3" s="49" customFormat="1" ht="14.25">
      <c r="A724" s="30" t="s">
        <v>647</v>
      </c>
      <c r="B724" s="41"/>
      <c r="C724" s="48"/>
    </row>
    <row r="725" spans="1:3" s="49" customFormat="1" ht="14.25">
      <c r="A725" s="30" t="s">
        <v>648</v>
      </c>
      <c r="B725" s="41"/>
      <c r="C725" s="48"/>
    </row>
    <row r="726" spans="1:3" s="49" customFormat="1" ht="14.25">
      <c r="A726" s="30" t="s">
        <v>649</v>
      </c>
      <c r="B726" s="41"/>
      <c r="C726" s="48"/>
    </row>
    <row r="727" spans="1:3" s="49" customFormat="1" ht="14.25">
      <c r="A727" s="30" t="s">
        <v>650</v>
      </c>
      <c r="B727" s="41"/>
      <c r="C727" s="48"/>
    </row>
    <row r="728" spans="1:3" s="49" customFormat="1" ht="14.25">
      <c r="A728" s="30" t="s">
        <v>651</v>
      </c>
      <c r="B728" s="41"/>
      <c r="C728" s="48"/>
    </row>
    <row r="729" spans="1:3" s="49" customFormat="1" ht="14.25">
      <c r="A729" s="30" t="s">
        <v>652</v>
      </c>
      <c r="B729" s="41">
        <f>B730+B731+B732</f>
        <v>0</v>
      </c>
      <c r="C729" s="48"/>
    </row>
    <row r="730" spans="1:3" s="49" customFormat="1" ht="14.25">
      <c r="A730" s="30" t="s">
        <v>653</v>
      </c>
      <c r="B730" s="41"/>
      <c r="C730" s="48"/>
    </row>
    <row r="731" spans="1:3" s="49" customFormat="1" ht="14.25">
      <c r="A731" s="30" t="s">
        <v>654</v>
      </c>
      <c r="B731" s="41"/>
      <c r="C731" s="48"/>
    </row>
    <row r="732" spans="1:3" s="49" customFormat="1" ht="14.25">
      <c r="A732" s="30" t="s">
        <v>655</v>
      </c>
      <c r="B732" s="41"/>
      <c r="C732" s="48"/>
    </row>
    <row r="733" spans="1:3" s="49" customFormat="1" ht="14.25">
      <c r="A733" s="30" t="s">
        <v>656</v>
      </c>
      <c r="B733" s="41">
        <f>B734+B735</f>
        <v>0</v>
      </c>
      <c r="C733" s="48"/>
    </row>
    <row r="734" spans="1:3" s="49" customFormat="1" ht="14.25">
      <c r="A734" s="30" t="s">
        <v>657</v>
      </c>
      <c r="B734" s="41"/>
      <c r="C734" s="48"/>
    </row>
    <row r="735" spans="1:3" s="49" customFormat="1" ht="14.25">
      <c r="A735" s="30" t="s">
        <v>658</v>
      </c>
      <c r="B735" s="41"/>
      <c r="C735" s="48"/>
    </row>
    <row r="736" spans="1:3">
      <c r="A736" s="30" t="s">
        <v>659</v>
      </c>
      <c r="B736" s="41"/>
      <c r="C736" s="30"/>
    </row>
    <row r="737" spans="1:3">
      <c r="A737" s="30" t="s">
        <v>23</v>
      </c>
      <c r="B737" s="41">
        <f>B738+B747+B751+B759+B784+B808</f>
        <v>68</v>
      </c>
      <c r="C737" s="30"/>
    </row>
    <row r="738" spans="1:3">
      <c r="A738" s="30" t="s">
        <v>660</v>
      </c>
      <c r="B738" s="41">
        <f>SUM(B739:B746)</f>
        <v>68</v>
      </c>
      <c r="C738" s="30"/>
    </row>
    <row r="739" spans="1:3">
      <c r="A739" s="30" t="s">
        <v>125</v>
      </c>
      <c r="B739" s="41">
        <v>16</v>
      </c>
      <c r="C739" s="30"/>
    </row>
    <row r="740" spans="1:3">
      <c r="A740" s="30" t="s">
        <v>126</v>
      </c>
      <c r="B740" s="41">
        <v>52</v>
      </c>
      <c r="C740" s="30"/>
    </row>
    <row r="741" spans="1:3">
      <c r="A741" s="30" t="s">
        <v>127</v>
      </c>
      <c r="B741" s="41"/>
      <c r="C741" s="30"/>
    </row>
    <row r="742" spans="1:3">
      <c r="A742" s="30" t="s">
        <v>661</v>
      </c>
      <c r="B742" s="41"/>
      <c r="C742" s="30"/>
    </row>
    <row r="743" spans="1:3">
      <c r="A743" s="30" t="s">
        <v>662</v>
      </c>
      <c r="B743" s="41"/>
      <c r="C743" s="30"/>
    </row>
    <row r="744" spans="1:3">
      <c r="A744" s="30" t="s">
        <v>663</v>
      </c>
      <c r="B744" s="41"/>
      <c r="C744" s="30"/>
    </row>
    <row r="745" spans="1:3">
      <c r="A745" s="30" t="s">
        <v>664</v>
      </c>
      <c r="B745" s="41"/>
      <c r="C745" s="30"/>
    </row>
    <row r="746" spans="1:3">
      <c r="A746" s="30" t="s">
        <v>665</v>
      </c>
      <c r="B746" s="41"/>
      <c r="C746" s="30"/>
    </row>
    <row r="747" spans="1:3">
      <c r="A747" s="30" t="s">
        <v>666</v>
      </c>
      <c r="B747" s="41">
        <f>SUM(B748:B750)</f>
        <v>0</v>
      </c>
      <c r="C747" s="30"/>
    </row>
    <row r="748" spans="1:3">
      <c r="A748" s="30" t="s">
        <v>667</v>
      </c>
      <c r="B748" s="41"/>
      <c r="C748" s="30"/>
    </row>
    <row r="749" spans="1:3">
      <c r="A749" s="30" t="s">
        <v>668</v>
      </c>
      <c r="B749" s="41"/>
      <c r="C749" s="30"/>
    </row>
    <row r="750" spans="1:3">
      <c r="A750" s="30" t="s">
        <v>669</v>
      </c>
      <c r="B750" s="41"/>
      <c r="C750" s="30"/>
    </row>
    <row r="751" spans="1:3">
      <c r="A751" s="30" t="s">
        <v>670</v>
      </c>
      <c r="B751" s="41">
        <f>SUM(B752:B758)</f>
        <v>0</v>
      </c>
      <c r="C751" s="30"/>
    </row>
    <row r="752" spans="1:3">
      <c r="A752" s="30" t="s">
        <v>671</v>
      </c>
      <c r="B752" s="41"/>
      <c r="C752" s="30"/>
    </row>
    <row r="753" spans="1:3">
      <c r="A753" s="30" t="s">
        <v>672</v>
      </c>
      <c r="B753" s="41"/>
      <c r="C753" s="30"/>
    </row>
    <row r="754" spans="1:3">
      <c r="A754" s="30" t="s">
        <v>673</v>
      </c>
      <c r="B754" s="41"/>
      <c r="C754" s="30"/>
    </row>
    <row r="755" spans="1:3">
      <c r="A755" s="30" t="s">
        <v>674</v>
      </c>
      <c r="B755" s="41"/>
      <c r="C755" s="30"/>
    </row>
    <row r="756" spans="1:3">
      <c r="A756" s="30" t="s">
        <v>675</v>
      </c>
      <c r="B756" s="41"/>
      <c r="C756" s="30"/>
    </row>
    <row r="757" spans="1:3">
      <c r="A757" s="30" t="s">
        <v>676</v>
      </c>
      <c r="B757" s="41"/>
      <c r="C757" s="30"/>
    </row>
    <row r="758" spans="1:3">
      <c r="A758" s="30" t="s">
        <v>677</v>
      </c>
      <c r="B758" s="41"/>
      <c r="C758" s="30"/>
    </row>
    <row r="759" spans="1:3">
      <c r="A759" s="30" t="s">
        <v>678</v>
      </c>
      <c r="B759" s="41">
        <f>SUM(B760:B764)</f>
        <v>0</v>
      </c>
      <c r="C759" s="30"/>
    </row>
    <row r="760" spans="1:3">
      <c r="A760" s="30" t="s">
        <v>679</v>
      </c>
      <c r="B760" s="41"/>
      <c r="C760" s="30"/>
    </row>
    <row r="761" spans="1:3">
      <c r="A761" s="30" t="s">
        <v>680</v>
      </c>
      <c r="B761" s="41"/>
      <c r="C761" s="30"/>
    </row>
    <row r="762" spans="1:3">
      <c r="A762" s="30" t="s">
        <v>681</v>
      </c>
      <c r="B762" s="41"/>
      <c r="C762" s="30"/>
    </row>
    <row r="763" spans="1:3">
      <c r="A763" s="30" t="s">
        <v>682</v>
      </c>
      <c r="B763" s="41"/>
      <c r="C763" s="30"/>
    </row>
    <row r="764" spans="1:3">
      <c r="A764" s="30" t="s">
        <v>683</v>
      </c>
      <c r="B764" s="41"/>
      <c r="C764" s="30"/>
    </row>
    <row r="765" spans="1:3">
      <c r="A765" s="30" t="s">
        <v>684</v>
      </c>
      <c r="B765" s="41"/>
      <c r="C765" s="30"/>
    </row>
    <row r="766" spans="1:3">
      <c r="A766" s="30" t="s">
        <v>685</v>
      </c>
      <c r="B766" s="41"/>
      <c r="C766" s="30"/>
    </row>
    <row r="767" spans="1:3">
      <c r="A767" s="30" t="s">
        <v>686</v>
      </c>
      <c r="B767" s="41"/>
      <c r="C767" s="30"/>
    </row>
    <row r="768" spans="1:3">
      <c r="A768" s="30" t="s">
        <v>687</v>
      </c>
      <c r="B768" s="41"/>
      <c r="C768" s="30"/>
    </row>
    <row r="769" spans="1:3">
      <c r="A769" s="30" t="s">
        <v>688</v>
      </c>
      <c r="B769" s="41"/>
      <c r="C769" s="30"/>
    </row>
    <row r="770" spans="1:3">
      <c r="A770" s="30" t="s">
        <v>689</v>
      </c>
      <c r="B770" s="41"/>
      <c r="C770" s="30"/>
    </row>
    <row r="771" spans="1:3">
      <c r="A771" s="30" t="s">
        <v>690</v>
      </c>
      <c r="B771" s="41"/>
      <c r="C771" s="30"/>
    </row>
    <row r="772" spans="1:3">
      <c r="A772" s="30" t="s">
        <v>691</v>
      </c>
      <c r="B772" s="41"/>
      <c r="C772" s="30"/>
    </row>
    <row r="773" spans="1:3">
      <c r="A773" s="30" t="s">
        <v>692</v>
      </c>
      <c r="B773" s="41"/>
      <c r="C773" s="30"/>
    </row>
    <row r="774" spans="1:3">
      <c r="A774" s="30" t="s">
        <v>693</v>
      </c>
      <c r="B774" s="41"/>
      <c r="C774" s="30"/>
    </row>
    <row r="775" spans="1:3">
      <c r="A775" s="30" t="s">
        <v>694</v>
      </c>
      <c r="B775" s="41"/>
      <c r="C775" s="30"/>
    </row>
    <row r="776" spans="1:3">
      <c r="A776" s="30" t="s">
        <v>695</v>
      </c>
      <c r="B776" s="41"/>
      <c r="C776" s="30"/>
    </row>
    <row r="777" spans="1:3">
      <c r="A777" s="30" t="s">
        <v>696</v>
      </c>
      <c r="B777" s="41"/>
      <c r="C777" s="30"/>
    </row>
    <row r="778" spans="1:3">
      <c r="A778" s="30" t="s">
        <v>697</v>
      </c>
      <c r="B778" s="41"/>
      <c r="C778" s="30"/>
    </row>
    <row r="779" spans="1:3">
      <c r="A779" s="30" t="s">
        <v>698</v>
      </c>
      <c r="B779" s="41"/>
      <c r="C779" s="30"/>
    </row>
    <row r="780" spans="1:3">
      <c r="A780" s="30" t="s">
        <v>699</v>
      </c>
      <c r="B780" s="41"/>
      <c r="C780" s="30"/>
    </row>
    <row r="781" spans="1:3">
      <c r="A781" s="30" t="s">
        <v>700</v>
      </c>
      <c r="B781" s="41"/>
      <c r="C781" s="30"/>
    </row>
    <row r="782" spans="1:3">
      <c r="A782" s="30" t="s">
        <v>701</v>
      </c>
      <c r="B782" s="41"/>
      <c r="C782" s="30"/>
    </row>
    <row r="783" spans="1:3">
      <c r="A783" s="30" t="s">
        <v>702</v>
      </c>
      <c r="B783" s="41"/>
      <c r="C783" s="30"/>
    </row>
    <row r="784" spans="1:3">
      <c r="A784" s="30" t="s">
        <v>703</v>
      </c>
      <c r="B784" s="41"/>
      <c r="C784" s="30"/>
    </row>
    <row r="785" spans="1:3">
      <c r="A785" s="30" t="s">
        <v>704</v>
      </c>
      <c r="B785" s="41"/>
      <c r="C785" s="30"/>
    </row>
    <row r="786" spans="1:3">
      <c r="A786" s="30" t="s">
        <v>705</v>
      </c>
      <c r="B786" s="41"/>
      <c r="C786" s="30"/>
    </row>
    <row r="787" spans="1:3">
      <c r="A787" s="30" t="s">
        <v>706</v>
      </c>
      <c r="B787" s="41"/>
      <c r="C787" s="30"/>
    </row>
    <row r="788" spans="1:3">
      <c r="A788" s="30" t="s">
        <v>707</v>
      </c>
      <c r="B788" s="41"/>
      <c r="C788" s="30"/>
    </row>
    <row r="789" spans="1:3">
      <c r="A789" s="30" t="s">
        <v>708</v>
      </c>
      <c r="B789" s="41"/>
      <c r="C789" s="30"/>
    </row>
    <row r="790" spans="1:3">
      <c r="A790" s="30" t="s">
        <v>709</v>
      </c>
      <c r="B790" s="41"/>
      <c r="C790" s="30"/>
    </row>
    <row r="791" spans="1:3">
      <c r="A791" s="30" t="s">
        <v>710</v>
      </c>
      <c r="B791" s="41"/>
      <c r="C791" s="30"/>
    </row>
    <row r="792" spans="1:3">
      <c r="A792" s="30" t="s">
        <v>711</v>
      </c>
      <c r="B792" s="41"/>
      <c r="C792" s="30"/>
    </row>
    <row r="793" spans="1:3">
      <c r="A793" s="30" t="s">
        <v>712</v>
      </c>
      <c r="B793" s="41"/>
      <c r="C793" s="30"/>
    </row>
    <row r="794" spans="1:3">
      <c r="A794" s="30" t="s">
        <v>125</v>
      </c>
      <c r="B794" s="41"/>
      <c r="C794" s="30"/>
    </row>
    <row r="795" spans="1:3">
      <c r="A795" s="30" t="s">
        <v>126</v>
      </c>
      <c r="B795" s="41"/>
      <c r="C795" s="30"/>
    </row>
    <row r="796" spans="1:3">
      <c r="A796" s="30" t="s">
        <v>127</v>
      </c>
      <c r="B796" s="41"/>
      <c r="C796" s="30"/>
    </row>
    <row r="797" spans="1:3">
      <c r="A797" s="30" t="s">
        <v>713</v>
      </c>
      <c r="B797" s="41"/>
      <c r="C797" s="30"/>
    </row>
    <row r="798" spans="1:3">
      <c r="A798" s="30" t="s">
        <v>714</v>
      </c>
      <c r="B798" s="41"/>
      <c r="C798" s="30"/>
    </row>
    <row r="799" spans="1:3">
      <c r="A799" s="30" t="s">
        <v>715</v>
      </c>
      <c r="B799" s="41"/>
      <c r="C799" s="30"/>
    </row>
    <row r="800" spans="1:3">
      <c r="A800" s="30" t="s">
        <v>716</v>
      </c>
      <c r="B800" s="41"/>
      <c r="C800" s="30"/>
    </row>
    <row r="801" spans="1:3">
      <c r="A801" s="30" t="s">
        <v>717</v>
      </c>
      <c r="B801" s="41"/>
      <c r="C801" s="30"/>
    </row>
    <row r="802" spans="1:3">
      <c r="A802" s="30" t="s">
        <v>718</v>
      </c>
      <c r="B802" s="41"/>
      <c r="C802" s="30"/>
    </row>
    <row r="803" spans="1:3">
      <c r="A803" s="30" t="s">
        <v>719</v>
      </c>
      <c r="B803" s="41"/>
      <c r="C803" s="30"/>
    </row>
    <row r="804" spans="1:3">
      <c r="A804" s="30" t="s">
        <v>168</v>
      </c>
      <c r="B804" s="41"/>
      <c r="C804" s="30"/>
    </row>
    <row r="805" spans="1:3">
      <c r="A805" s="30" t="s">
        <v>720</v>
      </c>
      <c r="B805" s="41"/>
      <c r="C805" s="30"/>
    </row>
    <row r="806" spans="1:3">
      <c r="A806" s="30" t="s">
        <v>134</v>
      </c>
      <c r="B806" s="41"/>
      <c r="C806" s="30"/>
    </row>
    <row r="807" spans="1:3">
      <c r="A807" s="30" t="s">
        <v>721</v>
      </c>
      <c r="B807" s="41"/>
      <c r="C807" s="30"/>
    </row>
    <row r="808" spans="1:3">
      <c r="A808" s="30" t="s">
        <v>722</v>
      </c>
      <c r="B808" s="41"/>
      <c r="C808" s="30"/>
    </row>
    <row r="809" spans="1:3">
      <c r="A809" s="30" t="s">
        <v>24</v>
      </c>
      <c r="B809" s="41">
        <f>B810+B822+B823+B826+B827</f>
        <v>215</v>
      </c>
      <c r="C809" s="30"/>
    </row>
    <row r="810" spans="1:3">
      <c r="A810" s="30" t="s">
        <v>723</v>
      </c>
      <c r="B810" s="30">
        <f>SUM(B811:B821)</f>
        <v>215</v>
      </c>
      <c r="C810" s="30"/>
    </row>
    <row r="811" spans="1:3">
      <c r="A811" s="30" t="s">
        <v>724</v>
      </c>
      <c r="B811" s="30">
        <v>215</v>
      </c>
      <c r="C811" s="30"/>
    </row>
    <row r="812" spans="1:3">
      <c r="A812" s="30" t="s">
        <v>725</v>
      </c>
      <c r="B812" s="30"/>
      <c r="C812" s="30"/>
    </row>
    <row r="813" spans="1:3">
      <c r="A813" s="30" t="s">
        <v>726</v>
      </c>
      <c r="B813" s="30"/>
      <c r="C813" s="30"/>
    </row>
    <row r="814" spans="1:3">
      <c r="A814" s="30" t="s">
        <v>727</v>
      </c>
      <c r="B814" s="30"/>
      <c r="C814" s="30"/>
    </row>
    <row r="815" spans="1:3">
      <c r="A815" s="30" t="s">
        <v>728</v>
      </c>
      <c r="B815" s="30"/>
      <c r="C815" s="30"/>
    </row>
    <row r="816" spans="1:3">
      <c r="A816" s="30" t="s">
        <v>729</v>
      </c>
      <c r="B816" s="30"/>
      <c r="C816" s="30"/>
    </row>
    <row r="817" spans="1:3">
      <c r="A817" s="30" t="s">
        <v>730</v>
      </c>
      <c r="B817" s="30"/>
      <c r="C817" s="30"/>
    </row>
    <row r="818" spans="1:3">
      <c r="A818" s="30" t="s">
        <v>731</v>
      </c>
      <c r="B818" s="30"/>
      <c r="C818" s="30"/>
    </row>
    <row r="819" spans="1:3">
      <c r="A819" s="30" t="s">
        <v>732</v>
      </c>
      <c r="B819" s="30"/>
      <c r="C819" s="30"/>
    </row>
    <row r="820" spans="1:3">
      <c r="A820" s="30" t="s">
        <v>733</v>
      </c>
      <c r="B820" s="30"/>
      <c r="C820" s="30"/>
    </row>
    <row r="821" spans="1:3">
      <c r="A821" s="30" t="s">
        <v>734</v>
      </c>
      <c r="B821" s="30"/>
      <c r="C821" s="30"/>
    </row>
    <row r="822" spans="1:3">
      <c r="A822" s="30" t="s">
        <v>735</v>
      </c>
      <c r="B822" s="30"/>
      <c r="C822" s="30"/>
    </row>
    <row r="823" spans="1:3">
      <c r="A823" s="30" t="s">
        <v>736</v>
      </c>
      <c r="B823" s="30"/>
      <c r="C823" s="30"/>
    </row>
    <row r="824" spans="1:3">
      <c r="A824" s="30" t="s">
        <v>737</v>
      </c>
      <c r="B824" s="30"/>
      <c r="C824" s="30"/>
    </row>
    <row r="825" spans="1:3">
      <c r="A825" s="30" t="s">
        <v>738</v>
      </c>
      <c r="B825" s="30"/>
      <c r="C825" s="30"/>
    </row>
    <row r="826" spans="1:3">
      <c r="A826" s="30" t="s">
        <v>739</v>
      </c>
      <c r="B826" s="30"/>
      <c r="C826" s="30"/>
    </row>
    <row r="827" spans="1:3">
      <c r="A827" s="30" t="s">
        <v>740</v>
      </c>
      <c r="B827" s="30"/>
      <c r="C827" s="30"/>
    </row>
    <row r="828" spans="1:3">
      <c r="A828" s="30" t="s">
        <v>741</v>
      </c>
      <c r="B828" s="30"/>
      <c r="C828" s="30"/>
    </row>
    <row r="829" spans="1:3">
      <c r="A829" s="30" t="s">
        <v>742</v>
      </c>
      <c r="B829" s="41">
        <f>B830+B856+B884+B922+B933+B939+B946+B957</f>
        <v>620</v>
      </c>
      <c r="C829" s="30"/>
    </row>
    <row r="830" spans="1:3">
      <c r="A830" s="30" t="s">
        <v>743</v>
      </c>
      <c r="B830" s="41">
        <f>SUM(B831:B855)</f>
        <v>128</v>
      </c>
      <c r="C830" s="30"/>
    </row>
    <row r="831" spans="1:3">
      <c r="A831" s="30" t="s">
        <v>724</v>
      </c>
      <c r="B831" s="41">
        <v>128</v>
      </c>
      <c r="C831" s="30"/>
    </row>
    <row r="832" spans="1:3">
      <c r="A832" s="30" t="s">
        <v>725</v>
      </c>
      <c r="B832" s="41"/>
      <c r="C832" s="30"/>
    </row>
    <row r="833" spans="1:3">
      <c r="A833" s="30" t="s">
        <v>726</v>
      </c>
      <c r="B833" s="41"/>
      <c r="C833" s="30"/>
    </row>
    <row r="834" spans="1:3">
      <c r="A834" s="30" t="s">
        <v>744</v>
      </c>
      <c r="B834" s="41"/>
      <c r="C834" s="30"/>
    </row>
    <row r="835" spans="1:3">
      <c r="A835" s="30" t="s">
        <v>745</v>
      </c>
      <c r="B835" s="41"/>
      <c r="C835" s="30"/>
    </row>
    <row r="836" spans="1:3">
      <c r="A836" s="30" t="s">
        <v>746</v>
      </c>
      <c r="B836" s="41"/>
      <c r="C836" s="30"/>
    </row>
    <row r="837" spans="1:3">
      <c r="A837" s="30" t="s">
        <v>747</v>
      </c>
      <c r="B837" s="41"/>
      <c r="C837" s="30"/>
    </row>
    <row r="838" spans="1:3">
      <c r="A838" s="30" t="s">
        <v>748</v>
      </c>
      <c r="B838" s="41"/>
      <c r="C838" s="30"/>
    </row>
    <row r="839" spans="1:3">
      <c r="A839" s="30" t="s">
        <v>749</v>
      </c>
      <c r="B839" s="41"/>
      <c r="C839" s="30"/>
    </row>
    <row r="840" spans="1:3">
      <c r="A840" s="30" t="s">
        <v>750</v>
      </c>
      <c r="B840" s="41"/>
      <c r="C840" s="30"/>
    </row>
    <row r="841" spans="1:3">
      <c r="A841" s="30" t="s">
        <v>751</v>
      </c>
      <c r="B841" s="41"/>
      <c r="C841" s="30"/>
    </row>
    <row r="842" spans="1:3">
      <c r="A842" s="30" t="s">
        <v>752</v>
      </c>
      <c r="B842" s="41"/>
      <c r="C842" s="30"/>
    </row>
    <row r="843" spans="1:3">
      <c r="A843" s="30" t="s">
        <v>753</v>
      </c>
      <c r="B843" s="41"/>
      <c r="C843" s="30"/>
    </row>
    <row r="844" spans="1:3">
      <c r="A844" s="30" t="s">
        <v>754</v>
      </c>
      <c r="B844" s="41"/>
      <c r="C844" s="30"/>
    </row>
    <row r="845" spans="1:3">
      <c r="A845" s="30" t="s">
        <v>755</v>
      </c>
      <c r="B845" s="41"/>
      <c r="C845" s="30"/>
    </row>
    <row r="846" spans="1:3">
      <c r="A846" s="30" t="s">
        <v>756</v>
      </c>
      <c r="B846" s="41"/>
      <c r="C846" s="30"/>
    </row>
    <row r="847" spans="1:3">
      <c r="A847" s="30" t="s">
        <v>757</v>
      </c>
      <c r="B847" s="41"/>
      <c r="C847" s="30"/>
    </row>
    <row r="848" spans="1:3">
      <c r="A848" s="30" t="s">
        <v>758</v>
      </c>
      <c r="B848" s="41"/>
      <c r="C848" s="30"/>
    </row>
    <row r="849" spans="1:3">
      <c r="A849" s="30" t="s">
        <v>759</v>
      </c>
      <c r="B849" s="41"/>
      <c r="C849" s="30"/>
    </row>
    <row r="850" spans="1:3">
      <c r="A850" s="30" t="s">
        <v>760</v>
      </c>
      <c r="B850" s="41"/>
      <c r="C850" s="30"/>
    </row>
    <row r="851" spans="1:3">
      <c r="A851" s="30" t="s">
        <v>761</v>
      </c>
      <c r="B851" s="41"/>
      <c r="C851" s="30"/>
    </row>
    <row r="852" spans="1:3">
      <c r="A852" s="30" t="s">
        <v>762</v>
      </c>
      <c r="B852" s="41"/>
      <c r="C852" s="30"/>
    </row>
    <row r="853" spans="1:3">
      <c r="A853" s="30" t="s">
        <v>763</v>
      </c>
      <c r="B853" s="41"/>
      <c r="C853" s="30"/>
    </row>
    <row r="854" spans="1:3">
      <c r="A854" s="30" t="s">
        <v>764</v>
      </c>
      <c r="B854" s="41"/>
      <c r="C854" s="30"/>
    </row>
    <row r="855" spans="1:3">
      <c r="A855" s="30" t="s">
        <v>765</v>
      </c>
      <c r="B855" s="41"/>
      <c r="C855" s="30"/>
    </row>
    <row r="856" spans="1:3">
      <c r="A856" s="30" t="s">
        <v>766</v>
      </c>
      <c r="B856" s="41"/>
      <c r="C856" s="30"/>
    </row>
    <row r="857" spans="1:3">
      <c r="A857" s="30" t="s">
        <v>724</v>
      </c>
      <c r="B857" s="41"/>
      <c r="C857" s="30"/>
    </row>
    <row r="858" spans="1:3">
      <c r="A858" s="30" t="s">
        <v>725</v>
      </c>
      <c r="B858" s="41"/>
      <c r="C858" s="30"/>
    </row>
    <row r="859" spans="1:3">
      <c r="A859" s="30" t="s">
        <v>726</v>
      </c>
      <c r="B859" s="41"/>
      <c r="C859" s="30"/>
    </row>
    <row r="860" spans="1:3">
      <c r="A860" s="30" t="s">
        <v>767</v>
      </c>
      <c r="B860" s="41"/>
      <c r="C860" s="30"/>
    </row>
    <row r="861" spans="1:3">
      <c r="A861" s="30" t="s">
        <v>768</v>
      </c>
      <c r="B861" s="41"/>
      <c r="C861" s="30"/>
    </row>
    <row r="862" spans="1:3">
      <c r="A862" s="30" t="s">
        <v>769</v>
      </c>
      <c r="B862" s="41"/>
      <c r="C862" s="30"/>
    </row>
    <row r="863" spans="1:3">
      <c r="A863" s="30" t="s">
        <v>770</v>
      </c>
      <c r="B863" s="41"/>
      <c r="C863" s="30"/>
    </row>
    <row r="864" spans="1:3">
      <c r="A864" s="30" t="s">
        <v>771</v>
      </c>
      <c r="B864" s="41"/>
      <c r="C864" s="30"/>
    </row>
    <row r="865" spans="1:3">
      <c r="A865" s="30" t="s">
        <v>772</v>
      </c>
      <c r="B865" s="41"/>
      <c r="C865" s="30"/>
    </row>
    <row r="866" spans="1:3">
      <c r="A866" s="30" t="s">
        <v>773</v>
      </c>
      <c r="B866" s="41"/>
      <c r="C866" s="30"/>
    </row>
    <row r="867" spans="1:3">
      <c r="A867" s="30" t="s">
        <v>774</v>
      </c>
      <c r="B867" s="41"/>
      <c r="C867" s="30"/>
    </row>
    <row r="868" spans="1:3">
      <c r="A868" s="30" t="s">
        <v>775</v>
      </c>
      <c r="B868" s="41"/>
      <c r="C868" s="30"/>
    </row>
    <row r="869" spans="1:3">
      <c r="A869" s="30" t="s">
        <v>776</v>
      </c>
      <c r="B869" s="41"/>
      <c r="C869" s="30"/>
    </row>
    <row r="870" spans="1:3">
      <c r="A870" s="30" t="s">
        <v>777</v>
      </c>
      <c r="B870" s="41"/>
      <c r="C870" s="30"/>
    </row>
    <row r="871" spans="1:3">
      <c r="A871" s="30" t="s">
        <v>778</v>
      </c>
      <c r="B871" s="41"/>
      <c r="C871" s="30"/>
    </row>
    <row r="872" spans="1:3">
      <c r="A872" s="30" t="s">
        <v>779</v>
      </c>
      <c r="B872" s="41"/>
      <c r="C872" s="30"/>
    </row>
    <row r="873" spans="1:3">
      <c r="A873" s="30" t="s">
        <v>780</v>
      </c>
      <c r="B873" s="41"/>
      <c r="C873" s="30"/>
    </row>
    <row r="874" spans="1:3">
      <c r="A874" s="30" t="s">
        <v>781</v>
      </c>
      <c r="B874" s="41"/>
      <c r="C874" s="30"/>
    </row>
    <row r="875" spans="1:3">
      <c r="A875" s="30" t="s">
        <v>782</v>
      </c>
      <c r="B875" s="41"/>
      <c r="C875" s="30"/>
    </row>
    <row r="876" spans="1:3">
      <c r="A876" s="30" t="s">
        <v>783</v>
      </c>
      <c r="B876" s="41"/>
      <c r="C876" s="30"/>
    </row>
    <row r="877" spans="1:3">
      <c r="A877" s="30" t="s">
        <v>784</v>
      </c>
      <c r="B877" s="41"/>
      <c r="C877" s="30"/>
    </row>
    <row r="878" spans="1:3">
      <c r="A878" s="30" t="s">
        <v>785</v>
      </c>
      <c r="B878" s="41"/>
      <c r="C878" s="30"/>
    </row>
    <row r="879" spans="1:3">
      <c r="A879" s="30" t="s">
        <v>786</v>
      </c>
      <c r="B879" s="41"/>
      <c r="C879" s="30"/>
    </row>
    <row r="880" spans="1:3">
      <c r="A880" s="30" t="s">
        <v>787</v>
      </c>
      <c r="B880" s="41"/>
      <c r="C880" s="30"/>
    </row>
    <row r="881" spans="1:3">
      <c r="A881" s="30" t="s">
        <v>788</v>
      </c>
      <c r="B881" s="41"/>
      <c r="C881" s="30"/>
    </row>
    <row r="882" spans="1:3">
      <c r="A882" s="30" t="s">
        <v>789</v>
      </c>
      <c r="B882" s="41"/>
      <c r="C882" s="30"/>
    </row>
    <row r="883" spans="1:3">
      <c r="A883" s="30" t="s">
        <v>790</v>
      </c>
      <c r="B883" s="41"/>
      <c r="C883" s="30"/>
    </row>
    <row r="884" spans="1:3">
      <c r="A884" s="30" t="s">
        <v>791</v>
      </c>
      <c r="B884" s="41">
        <f>SUM(B885:B910)</f>
        <v>492</v>
      </c>
      <c r="C884" s="30"/>
    </row>
    <row r="885" spans="1:3">
      <c r="A885" s="30" t="s">
        <v>724</v>
      </c>
      <c r="B885" s="41">
        <v>92</v>
      </c>
      <c r="C885" s="30"/>
    </row>
    <row r="886" spans="1:3">
      <c r="A886" s="30" t="s">
        <v>725</v>
      </c>
      <c r="B886" s="41"/>
      <c r="C886" s="30"/>
    </row>
    <row r="887" spans="1:3">
      <c r="A887" s="30" t="s">
        <v>726</v>
      </c>
      <c r="B887" s="41"/>
      <c r="C887" s="30"/>
    </row>
    <row r="888" spans="1:3">
      <c r="A888" s="30" t="s">
        <v>792</v>
      </c>
      <c r="B888" s="41"/>
      <c r="C888" s="30"/>
    </row>
    <row r="889" spans="1:3">
      <c r="A889" s="30" t="s">
        <v>793</v>
      </c>
      <c r="B889" s="41"/>
      <c r="C889" s="30"/>
    </row>
    <row r="890" spans="1:3">
      <c r="A890" s="30" t="s">
        <v>794</v>
      </c>
      <c r="B890" s="41"/>
      <c r="C890" s="30"/>
    </row>
    <row r="891" spans="1:3">
      <c r="A891" s="30" t="s">
        <v>795</v>
      </c>
      <c r="B891" s="41"/>
      <c r="C891" s="30"/>
    </row>
    <row r="892" spans="1:3">
      <c r="A892" s="30" t="s">
        <v>796</v>
      </c>
      <c r="B892" s="41"/>
      <c r="C892" s="30"/>
    </row>
    <row r="893" spans="1:3">
      <c r="A893" s="30" t="s">
        <v>797</v>
      </c>
      <c r="B893" s="41"/>
      <c r="C893" s="30"/>
    </row>
    <row r="894" spans="1:3">
      <c r="A894" s="30" t="s">
        <v>798</v>
      </c>
      <c r="B894" s="41"/>
      <c r="C894" s="30"/>
    </row>
    <row r="895" spans="1:3">
      <c r="A895" s="30" t="s">
        <v>799</v>
      </c>
      <c r="B895" s="41"/>
      <c r="C895" s="30"/>
    </row>
    <row r="896" spans="1:3">
      <c r="A896" s="30" t="s">
        <v>800</v>
      </c>
      <c r="B896" s="41"/>
      <c r="C896" s="30"/>
    </row>
    <row r="897" spans="1:3">
      <c r="A897" s="30" t="s">
        <v>801</v>
      </c>
      <c r="B897" s="41"/>
      <c r="C897" s="30"/>
    </row>
    <row r="898" spans="1:3">
      <c r="A898" s="30" t="s">
        <v>802</v>
      </c>
      <c r="B898" s="41"/>
      <c r="C898" s="30"/>
    </row>
    <row r="899" spans="1:3">
      <c r="A899" s="30" t="s">
        <v>803</v>
      </c>
      <c r="B899" s="41"/>
      <c r="C899" s="30"/>
    </row>
    <row r="900" spans="1:3">
      <c r="A900" s="30" t="s">
        <v>804</v>
      </c>
      <c r="B900" s="41"/>
      <c r="C900" s="30"/>
    </row>
    <row r="901" spans="1:3">
      <c r="A901" s="30" t="s">
        <v>805</v>
      </c>
      <c r="B901" s="41"/>
      <c r="C901" s="30"/>
    </row>
    <row r="902" spans="1:3">
      <c r="A902" s="30" t="s">
        <v>806</v>
      </c>
      <c r="B902" s="41"/>
      <c r="C902" s="30"/>
    </row>
    <row r="903" spans="1:3">
      <c r="A903" s="30" t="s">
        <v>807</v>
      </c>
      <c r="B903" s="41"/>
      <c r="C903" s="30"/>
    </row>
    <row r="904" spans="1:3">
      <c r="A904" s="30" t="s">
        <v>808</v>
      </c>
      <c r="B904" s="41"/>
      <c r="C904" s="30"/>
    </row>
    <row r="905" spans="1:3">
      <c r="A905" s="30" t="s">
        <v>809</v>
      </c>
      <c r="B905" s="41"/>
      <c r="C905" s="30"/>
    </row>
    <row r="906" spans="1:3">
      <c r="A906" s="30" t="s">
        <v>810</v>
      </c>
      <c r="B906" s="41"/>
      <c r="C906" s="30"/>
    </row>
    <row r="907" spans="1:3">
      <c r="A907" s="30" t="s">
        <v>783</v>
      </c>
      <c r="B907" s="41"/>
      <c r="C907" s="30"/>
    </row>
    <row r="908" spans="1:3">
      <c r="A908" s="30" t="s">
        <v>811</v>
      </c>
      <c r="B908" s="41"/>
      <c r="C908" s="30"/>
    </row>
    <row r="909" spans="1:3">
      <c r="A909" s="30" t="s">
        <v>812</v>
      </c>
      <c r="B909" s="41"/>
      <c r="C909" s="30"/>
    </row>
    <row r="910" spans="1:3">
      <c r="A910" s="30" t="s">
        <v>813</v>
      </c>
      <c r="B910" s="41">
        <v>400</v>
      </c>
      <c r="C910" s="30"/>
    </row>
    <row r="911" spans="1:3">
      <c r="A911" s="30" t="s">
        <v>814</v>
      </c>
      <c r="B911" s="41"/>
      <c r="C911" s="30"/>
    </row>
    <row r="912" spans="1:3">
      <c r="A912" s="30" t="s">
        <v>724</v>
      </c>
      <c r="B912" s="41"/>
      <c r="C912" s="30"/>
    </row>
    <row r="913" spans="1:3">
      <c r="A913" s="30" t="s">
        <v>725</v>
      </c>
      <c r="B913" s="41"/>
      <c r="C913" s="30"/>
    </row>
    <row r="914" spans="1:3">
      <c r="A914" s="30" t="s">
        <v>726</v>
      </c>
      <c r="B914" s="41"/>
      <c r="C914" s="30"/>
    </row>
    <row r="915" spans="1:3">
      <c r="A915" s="30" t="s">
        <v>815</v>
      </c>
      <c r="B915" s="41"/>
      <c r="C915" s="30"/>
    </row>
    <row r="916" spans="1:3">
      <c r="A916" s="30" t="s">
        <v>816</v>
      </c>
      <c r="B916" s="41"/>
      <c r="C916" s="30"/>
    </row>
    <row r="917" spans="1:3">
      <c r="A917" s="30" t="s">
        <v>817</v>
      </c>
      <c r="B917" s="41"/>
      <c r="C917" s="30"/>
    </row>
    <row r="918" spans="1:3">
      <c r="A918" s="30" t="s">
        <v>818</v>
      </c>
      <c r="B918" s="41"/>
      <c r="C918" s="30"/>
    </row>
    <row r="919" spans="1:3">
      <c r="A919" s="30" t="s">
        <v>819</v>
      </c>
      <c r="B919" s="41"/>
      <c r="C919" s="30"/>
    </row>
    <row r="920" spans="1:3">
      <c r="A920" s="30" t="s">
        <v>820</v>
      </c>
      <c r="B920" s="41"/>
      <c r="C920" s="30"/>
    </row>
    <row r="921" spans="1:3">
      <c r="A921" s="30" t="s">
        <v>821</v>
      </c>
      <c r="B921" s="41"/>
      <c r="C921" s="30"/>
    </row>
    <row r="922" spans="1:3">
      <c r="A922" s="30" t="s">
        <v>822</v>
      </c>
      <c r="B922" s="41">
        <f>SUM(B923:B932)</f>
        <v>0</v>
      </c>
      <c r="C922" s="30"/>
    </row>
    <row r="923" spans="1:3">
      <c r="A923" s="30" t="s">
        <v>724</v>
      </c>
      <c r="B923" s="41"/>
      <c r="C923" s="30"/>
    </row>
    <row r="924" spans="1:3">
      <c r="A924" s="30" t="s">
        <v>725</v>
      </c>
      <c r="B924" s="41"/>
      <c r="C924" s="30"/>
    </row>
    <row r="925" spans="1:3">
      <c r="A925" s="30" t="s">
        <v>726</v>
      </c>
      <c r="B925" s="41"/>
      <c r="C925" s="30"/>
    </row>
    <row r="926" spans="1:3">
      <c r="A926" s="30" t="s">
        <v>823</v>
      </c>
      <c r="B926" s="41"/>
      <c r="C926" s="30"/>
    </row>
    <row r="927" spans="1:3">
      <c r="A927" s="30" t="s">
        <v>824</v>
      </c>
      <c r="B927" s="41"/>
      <c r="C927" s="30"/>
    </row>
    <row r="928" spans="1:3">
      <c r="A928" s="30" t="s">
        <v>825</v>
      </c>
      <c r="B928" s="41"/>
      <c r="C928" s="30"/>
    </row>
    <row r="929" spans="1:3">
      <c r="A929" s="30" t="s">
        <v>826</v>
      </c>
      <c r="B929" s="41"/>
      <c r="C929" s="30"/>
    </row>
    <row r="930" spans="1:3">
      <c r="A930" s="30" t="s">
        <v>827</v>
      </c>
      <c r="B930" s="41"/>
      <c r="C930" s="30"/>
    </row>
    <row r="931" spans="1:3">
      <c r="A931" s="30" t="s">
        <v>828</v>
      </c>
      <c r="B931" s="41"/>
      <c r="C931" s="30"/>
    </row>
    <row r="932" spans="1:3">
      <c r="A932" s="30" t="s">
        <v>829</v>
      </c>
      <c r="B932" s="41"/>
      <c r="C932" s="30"/>
    </row>
    <row r="933" spans="1:3">
      <c r="A933" s="30" t="s">
        <v>830</v>
      </c>
      <c r="B933" s="41">
        <f>SUM(B934:B938)</f>
        <v>0</v>
      </c>
      <c r="C933" s="30"/>
    </row>
    <row r="934" spans="1:3">
      <c r="A934" s="30" t="s">
        <v>831</v>
      </c>
      <c r="B934" s="41"/>
      <c r="C934" s="30"/>
    </row>
    <row r="935" spans="1:3">
      <c r="A935" s="30" t="s">
        <v>832</v>
      </c>
      <c r="B935" s="41"/>
      <c r="C935" s="30"/>
    </row>
    <row r="936" spans="1:3">
      <c r="A936" s="30" t="s">
        <v>833</v>
      </c>
      <c r="B936" s="41"/>
      <c r="C936" s="30"/>
    </row>
    <row r="937" spans="1:3">
      <c r="A937" s="30" t="s">
        <v>834</v>
      </c>
      <c r="B937" s="41"/>
      <c r="C937" s="30"/>
    </row>
    <row r="938" spans="1:3">
      <c r="A938" s="30" t="s">
        <v>835</v>
      </c>
      <c r="B938" s="41"/>
      <c r="C938" s="30"/>
    </row>
    <row r="939" spans="1:3">
      <c r="A939" s="30" t="s">
        <v>836</v>
      </c>
      <c r="B939" s="41">
        <f>SUM(B940:B945)</f>
        <v>0</v>
      </c>
      <c r="C939" s="30"/>
    </row>
    <row r="940" spans="1:3">
      <c r="A940" s="30" t="s">
        <v>837</v>
      </c>
      <c r="B940" s="41"/>
      <c r="C940" s="30"/>
    </row>
    <row r="941" spans="1:3">
      <c r="A941" s="30" t="s">
        <v>838</v>
      </c>
      <c r="B941" s="41"/>
      <c r="C941" s="30"/>
    </row>
    <row r="942" spans="1:3">
      <c r="A942" s="30" t="s">
        <v>839</v>
      </c>
      <c r="B942" s="41"/>
      <c r="C942" s="30"/>
    </row>
    <row r="943" spans="1:3">
      <c r="A943" s="30" t="s">
        <v>840</v>
      </c>
      <c r="B943" s="41"/>
      <c r="C943" s="30"/>
    </row>
    <row r="944" spans="1:3">
      <c r="A944" s="30" t="s">
        <v>841</v>
      </c>
      <c r="B944" s="41"/>
      <c r="C944" s="30"/>
    </row>
    <row r="945" spans="1:3">
      <c r="A945" s="30" t="s">
        <v>842</v>
      </c>
      <c r="B945" s="41"/>
      <c r="C945" s="30"/>
    </row>
    <row r="946" spans="1:3">
      <c r="A946" s="30" t="s">
        <v>843</v>
      </c>
      <c r="B946" s="41">
        <f>SUM(B947:B952)</f>
        <v>0</v>
      </c>
      <c r="C946" s="30"/>
    </row>
    <row r="947" spans="1:3">
      <c r="A947" s="30" t="s">
        <v>844</v>
      </c>
      <c r="B947" s="41"/>
      <c r="C947" s="30"/>
    </row>
    <row r="948" spans="1:3">
      <c r="A948" s="30" t="s">
        <v>845</v>
      </c>
      <c r="B948" s="41"/>
      <c r="C948" s="30"/>
    </row>
    <row r="949" spans="1:3">
      <c r="A949" s="30" t="s">
        <v>846</v>
      </c>
      <c r="B949" s="41"/>
      <c r="C949" s="30"/>
    </row>
    <row r="950" spans="1:3">
      <c r="A950" s="30" t="s">
        <v>847</v>
      </c>
      <c r="B950" s="41"/>
      <c r="C950" s="30"/>
    </row>
    <row r="951" spans="1:3">
      <c r="A951" s="30" t="s">
        <v>848</v>
      </c>
      <c r="B951" s="41"/>
      <c r="C951" s="30"/>
    </row>
    <row r="952" spans="1:3">
      <c r="A952" s="30" t="s">
        <v>849</v>
      </c>
      <c r="B952" s="41"/>
      <c r="C952" s="30"/>
    </row>
    <row r="953" spans="1:3">
      <c r="A953" s="30" t="s">
        <v>850</v>
      </c>
      <c r="B953" s="41"/>
      <c r="C953" s="30"/>
    </row>
    <row r="954" spans="1:3">
      <c r="A954" s="30" t="s">
        <v>851</v>
      </c>
      <c r="B954" s="41"/>
      <c r="C954" s="30"/>
    </row>
    <row r="955" spans="1:3">
      <c r="A955" s="30" t="s">
        <v>852</v>
      </c>
      <c r="B955" s="41"/>
      <c r="C955" s="30"/>
    </row>
    <row r="956" spans="1:3">
      <c r="A956" s="30" t="s">
        <v>853</v>
      </c>
      <c r="B956" s="41"/>
      <c r="C956" s="30"/>
    </row>
    <row r="957" spans="1:3">
      <c r="A957" s="30" t="s">
        <v>854</v>
      </c>
      <c r="B957" s="41">
        <f>SUM(B958:B959)</f>
        <v>0</v>
      </c>
      <c r="C957" s="30"/>
    </row>
    <row r="958" spans="1:3">
      <c r="A958" s="30" t="s">
        <v>855</v>
      </c>
      <c r="B958" s="41"/>
      <c r="C958" s="30"/>
    </row>
    <row r="959" spans="1:3">
      <c r="A959" s="30" t="s">
        <v>856</v>
      </c>
      <c r="B959" s="41"/>
      <c r="C959" s="30"/>
    </row>
    <row r="960" spans="1:3">
      <c r="A960" s="30" t="s">
        <v>28</v>
      </c>
      <c r="B960" s="41">
        <f>B961+B1004</f>
        <v>0</v>
      </c>
      <c r="C960" s="30"/>
    </row>
    <row r="961" spans="1:3">
      <c r="A961" s="30" t="s">
        <v>857</v>
      </c>
      <c r="B961" s="41">
        <f>SUM(B962:B983)</f>
        <v>0</v>
      </c>
      <c r="C961" s="30"/>
    </row>
    <row r="962" spans="1:3">
      <c r="A962" s="30" t="s">
        <v>724</v>
      </c>
      <c r="B962" s="41"/>
      <c r="C962" s="30"/>
    </row>
    <row r="963" spans="1:3">
      <c r="A963" s="30" t="s">
        <v>725</v>
      </c>
      <c r="B963" s="41"/>
      <c r="C963" s="30"/>
    </row>
    <row r="964" spans="1:3">
      <c r="A964" s="30" t="s">
        <v>726</v>
      </c>
      <c r="B964" s="41"/>
      <c r="C964" s="30"/>
    </row>
    <row r="965" spans="1:3">
      <c r="A965" s="30" t="s">
        <v>858</v>
      </c>
      <c r="B965" s="41"/>
      <c r="C965" s="30"/>
    </row>
    <row r="966" spans="1:3">
      <c r="A966" s="30" t="s">
        <v>859</v>
      </c>
      <c r="B966" s="41"/>
      <c r="C966" s="30"/>
    </row>
    <row r="967" spans="1:3">
      <c r="A967" s="30" t="s">
        <v>860</v>
      </c>
      <c r="B967" s="41"/>
      <c r="C967" s="30"/>
    </row>
    <row r="968" spans="1:3">
      <c r="A968" s="30" t="s">
        <v>861</v>
      </c>
      <c r="B968" s="41"/>
      <c r="C968" s="30"/>
    </row>
    <row r="969" spans="1:3">
      <c r="A969" s="30" t="s">
        <v>862</v>
      </c>
      <c r="B969" s="41"/>
      <c r="C969" s="30"/>
    </row>
    <row r="970" spans="1:3">
      <c r="A970" s="30" t="s">
        <v>863</v>
      </c>
      <c r="B970" s="41"/>
      <c r="C970" s="30"/>
    </row>
    <row r="971" spans="1:3">
      <c r="A971" s="30" t="s">
        <v>864</v>
      </c>
      <c r="B971" s="41"/>
      <c r="C971" s="30"/>
    </row>
    <row r="972" spans="1:3">
      <c r="A972" s="30" t="s">
        <v>865</v>
      </c>
      <c r="B972" s="41"/>
      <c r="C972" s="30"/>
    </row>
    <row r="973" spans="1:3">
      <c r="A973" s="30" t="s">
        <v>866</v>
      </c>
      <c r="B973" s="41"/>
      <c r="C973" s="30"/>
    </row>
    <row r="974" spans="1:3">
      <c r="A974" s="30" t="s">
        <v>867</v>
      </c>
      <c r="B974" s="41"/>
      <c r="C974" s="30"/>
    </row>
    <row r="975" spans="1:3">
      <c r="A975" s="30" t="s">
        <v>868</v>
      </c>
      <c r="B975" s="41"/>
      <c r="C975" s="30"/>
    </row>
    <row r="976" spans="1:3">
      <c r="A976" s="30" t="s">
        <v>869</v>
      </c>
      <c r="B976" s="41"/>
      <c r="C976" s="30"/>
    </row>
    <row r="977" spans="1:3">
      <c r="A977" s="30" t="s">
        <v>870</v>
      </c>
      <c r="B977" s="41"/>
      <c r="C977" s="30"/>
    </row>
    <row r="978" spans="1:3">
      <c r="A978" s="30" t="s">
        <v>871</v>
      </c>
      <c r="B978" s="41"/>
      <c r="C978" s="30"/>
    </row>
    <row r="979" spans="1:3">
      <c r="A979" s="30" t="s">
        <v>872</v>
      </c>
      <c r="B979" s="41"/>
      <c r="C979" s="30"/>
    </row>
    <row r="980" spans="1:3">
      <c r="A980" s="30" t="s">
        <v>873</v>
      </c>
      <c r="B980" s="41"/>
      <c r="C980" s="30"/>
    </row>
    <row r="981" spans="1:3">
      <c r="A981" s="30" t="s">
        <v>874</v>
      </c>
      <c r="B981" s="41"/>
      <c r="C981" s="30"/>
    </row>
    <row r="982" spans="1:3">
      <c r="A982" s="30" t="s">
        <v>875</v>
      </c>
      <c r="B982" s="41"/>
      <c r="C982" s="30"/>
    </row>
    <row r="983" spans="1:3">
      <c r="A983" s="30" t="s">
        <v>876</v>
      </c>
      <c r="B983" s="41"/>
      <c r="C983" s="30"/>
    </row>
    <row r="984" spans="1:3">
      <c r="A984" s="30" t="s">
        <v>877</v>
      </c>
      <c r="B984" s="41"/>
      <c r="C984" s="30"/>
    </row>
    <row r="985" spans="1:3">
      <c r="A985" s="30" t="s">
        <v>724</v>
      </c>
      <c r="B985" s="41"/>
      <c r="C985" s="30"/>
    </row>
    <row r="986" spans="1:3">
      <c r="A986" s="30" t="s">
        <v>725</v>
      </c>
      <c r="B986" s="41"/>
      <c r="C986" s="30"/>
    </row>
    <row r="987" spans="1:3">
      <c r="A987" s="30" t="s">
        <v>726</v>
      </c>
      <c r="B987" s="41"/>
      <c r="C987" s="30"/>
    </row>
    <row r="988" spans="1:3">
      <c r="A988" s="30" t="s">
        <v>878</v>
      </c>
      <c r="B988" s="41"/>
      <c r="C988" s="30"/>
    </row>
    <row r="989" spans="1:3">
      <c r="A989" s="30" t="s">
        <v>879</v>
      </c>
      <c r="B989" s="41"/>
      <c r="C989" s="30"/>
    </row>
    <row r="990" spans="1:3">
      <c r="A990" s="30" t="s">
        <v>880</v>
      </c>
      <c r="B990" s="41"/>
      <c r="C990" s="30"/>
    </row>
    <row r="991" spans="1:3">
      <c r="A991" s="30" t="s">
        <v>881</v>
      </c>
      <c r="B991" s="41"/>
      <c r="C991" s="30"/>
    </row>
    <row r="992" spans="1:3">
      <c r="A992" s="30" t="s">
        <v>882</v>
      </c>
      <c r="B992" s="41"/>
      <c r="C992" s="30"/>
    </row>
    <row r="993" spans="1:3">
      <c r="A993" s="30" t="s">
        <v>883</v>
      </c>
      <c r="B993" s="41"/>
      <c r="C993" s="30"/>
    </row>
    <row r="994" spans="1:3">
      <c r="A994" s="30" t="s">
        <v>884</v>
      </c>
      <c r="B994" s="41"/>
      <c r="C994" s="30"/>
    </row>
    <row r="995" spans="1:3">
      <c r="A995" s="30" t="s">
        <v>724</v>
      </c>
      <c r="B995" s="41"/>
      <c r="C995" s="30"/>
    </row>
    <row r="996" spans="1:3">
      <c r="A996" s="30" t="s">
        <v>725</v>
      </c>
      <c r="B996" s="41"/>
      <c r="C996" s="30"/>
    </row>
    <row r="997" spans="1:3">
      <c r="A997" s="30" t="s">
        <v>726</v>
      </c>
      <c r="B997" s="41"/>
      <c r="C997" s="30"/>
    </row>
    <row r="998" spans="1:3">
      <c r="A998" s="30" t="s">
        <v>885</v>
      </c>
      <c r="B998" s="41"/>
      <c r="C998" s="30"/>
    </row>
    <row r="999" spans="1:3">
      <c r="A999" s="30" t="s">
        <v>886</v>
      </c>
      <c r="B999" s="41"/>
      <c r="C999" s="30"/>
    </row>
    <row r="1000" spans="1:3">
      <c r="A1000" s="30" t="s">
        <v>887</v>
      </c>
      <c r="B1000" s="41"/>
      <c r="C1000" s="30"/>
    </row>
    <row r="1001" spans="1:3">
      <c r="A1001" s="30" t="s">
        <v>888</v>
      </c>
      <c r="B1001" s="41"/>
      <c r="C1001" s="30"/>
    </row>
    <row r="1002" spans="1:3">
      <c r="A1002" s="30" t="s">
        <v>889</v>
      </c>
      <c r="B1002" s="41"/>
      <c r="C1002" s="30"/>
    </row>
    <row r="1003" spans="1:3">
      <c r="A1003" s="30" t="s">
        <v>890</v>
      </c>
      <c r="B1003" s="41"/>
      <c r="C1003" s="30"/>
    </row>
    <row r="1004" spans="1:3">
      <c r="A1004" s="30" t="s">
        <v>891</v>
      </c>
      <c r="B1004" s="41">
        <f>SUM(B1005:B1007)</f>
        <v>0</v>
      </c>
      <c r="C1004" s="30"/>
    </row>
    <row r="1005" spans="1:3">
      <c r="A1005" s="30" t="s">
        <v>892</v>
      </c>
      <c r="B1005" s="41"/>
      <c r="C1005" s="30"/>
    </row>
    <row r="1006" spans="1:3">
      <c r="A1006" s="30" t="s">
        <v>893</v>
      </c>
      <c r="B1006" s="41"/>
      <c r="C1006" s="30"/>
    </row>
    <row r="1007" spans="1:3">
      <c r="A1007" s="30" t="s">
        <v>894</v>
      </c>
      <c r="B1007" s="41"/>
      <c r="C1007" s="30"/>
    </row>
    <row r="1008" spans="1:3">
      <c r="A1008" s="30" t="s">
        <v>895</v>
      </c>
      <c r="B1008" s="41"/>
      <c r="C1008" s="30"/>
    </row>
    <row r="1009" spans="1:3">
      <c r="A1009" s="30" t="s">
        <v>896</v>
      </c>
      <c r="B1009" s="41"/>
      <c r="C1009" s="30"/>
    </row>
    <row r="1010" spans="1:3">
      <c r="A1010" s="30" t="s">
        <v>724</v>
      </c>
      <c r="B1010" s="41"/>
      <c r="C1010" s="30"/>
    </row>
    <row r="1011" spans="1:3">
      <c r="A1011" s="30" t="s">
        <v>725</v>
      </c>
      <c r="B1011" s="41"/>
      <c r="C1011" s="30"/>
    </row>
    <row r="1012" spans="1:3">
      <c r="A1012" s="30" t="s">
        <v>726</v>
      </c>
      <c r="B1012" s="41"/>
      <c r="C1012" s="30"/>
    </row>
    <row r="1013" spans="1:3">
      <c r="A1013" s="30" t="s">
        <v>882</v>
      </c>
      <c r="B1013" s="41"/>
      <c r="C1013" s="30"/>
    </row>
    <row r="1014" spans="1:3">
      <c r="A1014" s="30" t="s">
        <v>897</v>
      </c>
      <c r="B1014" s="41"/>
      <c r="C1014" s="30"/>
    </row>
    <row r="1015" spans="1:3">
      <c r="A1015" s="30" t="s">
        <v>898</v>
      </c>
      <c r="B1015" s="41"/>
      <c r="C1015" s="30"/>
    </row>
    <row r="1016" spans="1:3">
      <c r="A1016" s="30" t="s">
        <v>899</v>
      </c>
      <c r="B1016" s="41"/>
      <c r="C1016" s="30"/>
    </row>
    <row r="1017" spans="1:3">
      <c r="A1017" s="30" t="s">
        <v>900</v>
      </c>
      <c r="B1017" s="41"/>
      <c r="C1017" s="30"/>
    </row>
    <row r="1018" spans="1:3">
      <c r="A1018" s="30" t="s">
        <v>901</v>
      </c>
      <c r="B1018" s="41"/>
      <c r="C1018" s="30"/>
    </row>
    <row r="1019" spans="1:3">
      <c r="A1019" s="30" t="s">
        <v>902</v>
      </c>
      <c r="B1019" s="41"/>
      <c r="C1019" s="30"/>
    </row>
    <row r="1020" spans="1:3">
      <c r="A1020" s="30" t="s">
        <v>903</v>
      </c>
      <c r="B1020" s="41"/>
      <c r="C1020" s="30"/>
    </row>
    <row r="1021" spans="1:3">
      <c r="A1021" s="30" t="s">
        <v>904</v>
      </c>
      <c r="B1021" s="41"/>
      <c r="C1021" s="30"/>
    </row>
    <row r="1022" spans="1:3">
      <c r="A1022" s="30" t="s">
        <v>905</v>
      </c>
      <c r="B1022" s="41"/>
      <c r="C1022" s="30"/>
    </row>
    <row r="1023" spans="1:3">
      <c r="A1023" s="30" t="s">
        <v>906</v>
      </c>
      <c r="B1023" s="41"/>
      <c r="C1023" s="30"/>
    </row>
    <row r="1024" spans="1:3">
      <c r="A1024" s="30" t="s">
        <v>30</v>
      </c>
      <c r="B1024" s="41">
        <f>B1025+B1056+B1070+B1078+B1084+B1091</f>
        <v>93</v>
      </c>
      <c r="C1024" s="30"/>
    </row>
    <row r="1025" spans="1:3">
      <c r="A1025" s="30" t="s">
        <v>907</v>
      </c>
      <c r="B1025" s="41"/>
      <c r="C1025" s="30"/>
    </row>
    <row r="1026" spans="1:3">
      <c r="A1026" s="30" t="s">
        <v>724</v>
      </c>
      <c r="B1026" s="41"/>
      <c r="C1026" s="30"/>
    </row>
    <row r="1027" spans="1:3">
      <c r="A1027" s="30" t="s">
        <v>725</v>
      </c>
      <c r="B1027" s="41"/>
      <c r="C1027" s="30"/>
    </row>
    <row r="1028" spans="1:3">
      <c r="A1028" s="30" t="s">
        <v>726</v>
      </c>
      <c r="B1028" s="41"/>
      <c r="C1028" s="30"/>
    </row>
    <row r="1029" spans="1:3">
      <c r="A1029" s="30" t="s">
        <v>908</v>
      </c>
      <c r="B1029" s="41"/>
      <c r="C1029" s="30"/>
    </row>
    <row r="1030" spans="1:3">
      <c r="A1030" s="30" t="s">
        <v>909</v>
      </c>
      <c r="B1030" s="41"/>
      <c r="C1030" s="30"/>
    </row>
    <row r="1031" spans="1:3">
      <c r="A1031" s="30" t="s">
        <v>910</v>
      </c>
      <c r="B1031" s="41"/>
      <c r="C1031" s="30"/>
    </row>
    <row r="1032" spans="1:3">
      <c r="A1032" s="30" t="s">
        <v>911</v>
      </c>
      <c r="B1032" s="41"/>
      <c r="C1032" s="30"/>
    </row>
    <row r="1033" spans="1:3">
      <c r="A1033" s="30" t="s">
        <v>912</v>
      </c>
      <c r="B1033" s="41"/>
      <c r="C1033" s="30"/>
    </row>
    <row r="1034" spans="1:3">
      <c r="A1034" s="30" t="s">
        <v>913</v>
      </c>
      <c r="B1034" s="41"/>
      <c r="C1034" s="30"/>
    </row>
    <row r="1035" spans="1:3">
      <c r="A1035" s="30" t="s">
        <v>914</v>
      </c>
      <c r="B1035" s="41"/>
      <c r="C1035" s="30"/>
    </row>
    <row r="1036" spans="1:3">
      <c r="A1036" s="30" t="s">
        <v>724</v>
      </c>
      <c r="B1036" s="41"/>
      <c r="C1036" s="30"/>
    </row>
    <row r="1037" spans="1:3">
      <c r="A1037" s="30" t="s">
        <v>725</v>
      </c>
      <c r="B1037" s="41"/>
      <c r="C1037" s="30"/>
    </row>
    <row r="1038" spans="1:3">
      <c r="A1038" s="30" t="s">
        <v>726</v>
      </c>
      <c r="B1038" s="41"/>
      <c r="C1038" s="30"/>
    </row>
    <row r="1039" spans="1:3">
      <c r="A1039" s="30" t="s">
        <v>915</v>
      </c>
      <c r="B1039" s="41"/>
      <c r="C1039" s="30"/>
    </row>
    <row r="1040" spans="1:3">
      <c r="A1040" s="30" t="s">
        <v>916</v>
      </c>
      <c r="B1040" s="41"/>
      <c r="C1040" s="30"/>
    </row>
    <row r="1041" spans="1:3">
      <c r="A1041" s="30" t="s">
        <v>917</v>
      </c>
      <c r="B1041" s="41"/>
      <c r="C1041" s="30"/>
    </row>
    <row r="1042" spans="1:3">
      <c r="A1042" s="30" t="s">
        <v>918</v>
      </c>
      <c r="B1042" s="41"/>
      <c r="C1042" s="30"/>
    </row>
    <row r="1043" spans="1:3">
      <c r="A1043" s="30" t="s">
        <v>919</v>
      </c>
      <c r="B1043" s="41"/>
      <c r="C1043" s="30"/>
    </row>
    <row r="1044" spans="1:3">
      <c r="A1044" s="30" t="s">
        <v>920</v>
      </c>
      <c r="B1044" s="41"/>
      <c r="C1044" s="30"/>
    </row>
    <row r="1045" spans="1:3">
      <c r="A1045" s="30" t="s">
        <v>921</v>
      </c>
      <c r="B1045" s="41"/>
      <c r="C1045" s="30"/>
    </row>
    <row r="1046" spans="1:3">
      <c r="A1046" s="30" t="s">
        <v>922</v>
      </c>
      <c r="B1046" s="41"/>
      <c r="C1046" s="30"/>
    </row>
    <row r="1047" spans="1:3">
      <c r="A1047" s="30" t="s">
        <v>923</v>
      </c>
      <c r="B1047" s="41"/>
      <c r="C1047" s="30"/>
    </row>
    <row r="1048" spans="1:3">
      <c r="A1048" s="30" t="s">
        <v>924</v>
      </c>
      <c r="B1048" s="41"/>
      <c r="C1048" s="30"/>
    </row>
    <row r="1049" spans="1:3">
      <c r="A1049" s="30" t="s">
        <v>925</v>
      </c>
      <c r="B1049" s="41"/>
      <c r="C1049" s="30"/>
    </row>
    <row r="1050" spans="1:3">
      <c r="A1050" s="30" t="s">
        <v>926</v>
      </c>
      <c r="B1050" s="41"/>
      <c r="C1050" s="30"/>
    </row>
    <row r="1051" spans="1:3">
      <c r="A1051" s="30" t="s">
        <v>927</v>
      </c>
      <c r="B1051" s="41"/>
      <c r="C1051" s="30"/>
    </row>
    <row r="1052" spans="1:3">
      <c r="A1052" s="30" t="s">
        <v>724</v>
      </c>
      <c r="B1052" s="41"/>
      <c r="C1052" s="30"/>
    </row>
    <row r="1053" spans="1:3">
      <c r="A1053" s="30" t="s">
        <v>725</v>
      </c>
      <c r="B1053" s="41"/>
      <c r="C1053" s="30"/>
    </row>
    <row r="1054" spans="1:3">
      <c r="A1054" s="30" t="s">
        <v>726</v>
      </c>
      <c r="B1054" s="41"/>
      <c r="C1054" s="30"/>
    </row>
    <row r="1055" spans="1:3">
      <c r="A1055" s="30" t="s">
        <v>928</v>
      </c>
      <c r="B1055" s="41"/>
      <c r="C1055" s="30"/>
    </row>
    <row r="1056" spans="1:3">
      <c r="A1056" s="30" t="s">
        <v>929</v>
      </c>
      <c r="B1056" s="41">
        <f>SUM(B1057:B1069)</f>
        <v>0</v>
      </c>
      <c r="C1056" s="30"/>
    </row>
    <row r="1057" spans="1:3">
      <c r="A1057" s="30" t="s">
        <v>724</v>
      </c>
      <c r="B1057" s="41"/>
      <c r="C1057" s="30"/>
    </row>
    <row r="1058" spans="1:3">
      <c r="A1058" s="30" t="s">
        <v>725</v>
      </c>
      <c r="B1058" s="41"/>
      <c r="C1058" s="30"/>
    </row>
    <row r="1059" spans="1:3">
      <c r="A1059" s="30" t="s">
        <v>726</v>
      </c>
      <c r="B1059" s="41"/>
      <c r="C1059" s="30"/>
    </row>
    <row r="1060" spans="1:3">
      <c r="A1060" s="30" t="s">
        <v>930</v>
      </c>
      <c r="B1060" s="41"/>
      <c r="C1060" s="30"/>
    </row>
    <row r="1061" spans="1:3">
      <c r="A1061" s="30" t="s">
        <v>931</v>
      </c>
      <c r="B1061" s="41"/>
      <c r="C1061" s="30"/>
    </row>
    <row r="1062" spans="1:3">
      <c r="A1062" s="30" t="s">
        <v>932</v>
      </c>
      <c r="B1062" s="41"/>
      <c r="C1062" s="30"/>
    </row>
    <row r="1063" spans="1:3">
      <c r="A1063" s="30" t="s">
        <v>933</v>
      </c>
      <c r="B1063" s="41"/>
      <c r="C1063" s="30"/>
    </row>
    <row r="1064" spans="1:3">
      <c r="A1064" s="30" t="s">
        <v>934</v>
      </c>
      <c r="B1064" s="41"/>
      <c r="C1064" s="30"/>
    </row>
    <row r="1065" spans="1:3">
      <c r="A1065" s="30" t="s">
        <v>935</v>
      </c>
      <c r="B1065" s="41"/>
      <c r="C1065" s="30"/>
    </row>
    <row r="1066" spans="1:3">
      <c r="A1066" s="30" t="s">
        <v>936</v>
      </c>
      <c r="B1066" s="41"/>
      <c r="C1066" s="30"/>
    </row>
    <row r="1067" spans="1:3">
      <c r="A1067" s="30" t="s">
        <v>882</v>
      </c>
      <c r="B1067" s="41"/>
      <c r="C1067" s="30"/>
    </row>
    <row r="1068" spans="1:3">
      <c r="A1068" s="30" t="s">
        <v>937</v>
      </c>
      <c r="B1068" s="41"/>
      <c r="C1068" s="30"/>
    </row>
    <row r="1069" spans="1:3">
      <c r="A1069" s="30" t="s">
        <v>938</v>
      </c>
      <c r="B1069" s="41"/>
      <c r="C1069" s="30"/>
    </row>
    <row r="1070" spans="1:3">
      <c r="A1070" s="30" t="s">
        <v>939</v>
      </c>
      <c r="B1070" s="41">
        <f>SUM(B1071:B1077)</f>
        <v>0</v>
      </c>
      <c r="C1070" s="30"/>
    </row>
    <row r="1071" spans="1:3">
      <c r="A1071" s="30" t="s">
        <v>724</v>
      </c>
      <c r="B1071" s="41"/>
      <c r="C1071" s="30"/>
    </row>
    <row r="1072" spans="1:3">
      <c r="A1072" s="30" t="s">
        <v>725</v>
      </c>
      <c r="B1072" s="41"/>
      <c r="C1072" s="30"/>
    </row>
    <row r="1073" spans="1:3">
      <c r="A1073" s="30" t="s">
        <v>726</v>
      </c>
      <c r="B1073" s="41"/>
      <c r="C1073" s="30"/>
    </row>
    <row r="1074" spans="1:3">
      <c r="A1074" s="30" t="s">
        <v>940</v>
      </c>
      <c r="B1074" s="41"/>
      <c r="C1074" s="30"/>
    </row>
    <row r="1075" spans="1:3">
      <c r="A1075" s="30" t="s">
        <v>941</v>
      </c>
      <c r="B1075" s="41"/>
      <c r="C1075" s="30"/>
    </row>
    <row r="1076" spans="1:3">
      <c r="A1076" s="30" t="s">
        <v>942</v>
      </c>
      <c r="B1076" s="41"/>
      <c r="C1076" s="30"/>
    </row>
    <row r="1077" spans="1:3">
      <c r="A1077" s="30" t="s">
        <v>943</v>
      </c>
      <c r="B1077" s="41"/>
      <c r="C1077" s="30"/>
    </row>
    <row r="1078" spans="1:3">
      <c r="A1078" s="30" t="s">
        <v>944</v>
      </c>
      <c r="B1078" s="41">
        <f>SUM(B1079:B1083)</f>
        <v>93</v>
      </c>
      <c r="C1078" s="30"/>
    </row>
    <row r="1079" spans="1:3">
      <c r="A1079" s="30" t="s">
        <v>724</v>
      </c>
      <c r="B1079" s="41">
        <v>93</v>
      </c>
      <c r="C1079" s="30"/>
    </row>
    <row r="1080" spans="1:3">
      <c r="A1080" s="30" t="s">
        <v>725</v>
      </c>
      <c r="B1080" s="41"/>
      <c r="C1080" s="30"/>
    </row>
    <row r="1081" spans="1:3">
      <c r="A1081" s="30" t="s">
        <v>726</v>
      </c>
      <c r="B1081" s="41"/>
      <c r="C1081" s="30"/>
    </row>
    <row r="1082" spans="1:3">
      <c r="A1082" s="30" t="s">
        <v>945</v>
      </c>
      <c r="B1082" s="41"/>
      <c r="C1082" s="30"/>
    </row>
    <row r="1083" spans="1:3">
      <c r="A1083" s="30" t="s">
        <v>946</v>
      </c>
      <c r="B1083" s="41"/>
      <c r="C1083" s="30"/>
    </row>
    <row r="1084" spans="1:3">
      <c r="A1084" s="30" t="s">
        <v>947</v>
      </c>
      <c r="B1084" s="41"/>
      <c r="C1084" s="30"/>
    </row>
    <row r="1085" spans="1:3">
      <c r="A1085" s="30" t="s">
        <v>724</v>
      </c>
      <c r="B1085" s="41"/>
      <c r="C1085" s="30"/>
    </row>
    <row r="1086" spans="1:3">
      <c r="A1086" s="30" t="s">
        <v>725</v>
      </c>
      <c r="B1086" s="41"/>
      <c r="C1086" s="30"/>
    </row>
    <row r="1087" spans="1:3">
      <c r="A1087" s="30" t="s">
        <v>726</v>
      </c>
      <c r="B1087" s="41"/>
      <c r="C1087" s="30"/>
    </row>
    <row r="1088" spans="1:3">
      <c r="A1088" s="30" t="s">
        <v>948</v>
      </c>
      <c r="B1088" s="41"/>
      <c r="C1088" s="30"/>
    </row>
    <row r="1089" spans="1:3">
      <c r="A1089" s="30" t="s">
        <v>949</v>
      </c>
      <c r="B1089" s="41"/>
      <c r="C1089" s="30"/>
    </row>
    <row r="1090" spans="1:3">
      <c r="A1090" s="30" t="s">
        <v>950</v>
      </c>
      <c r="B1090" s="41"/>
      <c r="C1090" s="30"/>
    </row>
    <row r="1091" spans="1:3">
      <c r="A1091" s="30" t="s">
        <v>951</v>
      </c>
      <c r="B1091" s="41"/>
      <c r="C1091" s="30"/>
    </row>
    <row r="1092" spans="1:3">
      <c r="A1092" s="30" t="s">
        <v>952</v>
      </c>
      <c r="B1092" s="41"/>
      <c r="C1092" s="30"/>
    </row>
    <row r="1093" spans="1:3">
      <c r="A1093" s="30" t="s">
        <v>953</v>
      </c>
      <c r="B1093" s="41"/>
      <c r="C1093" s="30"/>
    </row>
    <row r="1094" spans="1:3">
      <c r="A1094" s="30" t="s">
        <v>954</v>
      </c>
      <c r="B1094" s="41"/>
      <c r="C1094" s="30"/>
    </row>
    <row r="1095" spans="1:3">
      <c r="A1095" s="30" t="s">
        <v>955</v>
      </c>
      <c r="B1095" s="41"/>
      <c r="C1095" s="30"/>
    </row>
    <row r="1096" spans="1:3">
      <c r="A1096" s="30" t="s">
        <v>956</v>
      </c>
      <c r="B1096" s="41"/>
      <c r="C1096" s="30"/>
    </row>
    <row r="1097" spans="1:3">
      <c r="A1097" s="30" t="s">
        <v>957</v>
      </c>
      <c r="B1097" s="41"/>
      <c r="C1097" s="30"/>
    </row>
    <row r="1098" spans="1:3">
      <c r="A1098" s="30" t="s">
        <v>32</v>
      </c>
      <c r="B1098" s="41">
        <f>B1099+B1109+B1116+B1122+B1124</f>
        <v>0</v>
      </c>
      <c r="C1098" s="30"/>
    </row>
    <row r="1099" spans="1:3">
      <c r="A1099" s="30" t="s">
        <v>958</v>
      </c>
      <c r="B1099" s="41">
        <f>SUM(B1100:B1108)</f>
        <v>0</v>
      </c>
      <c r="C1099" s="30"/>
    </row>
    <row r="1100" spans="1:3">
      <c r="A1100" s="30" t="s">
        <v>724</v>
      </c>
      <c r="B1100" s="41"/>
      <c r="C1100" s="30"/>
    </row>
    <row r="1101" spans="1:3">
      <c r="A1101" s="30" t="s">
        <v>725</v>
      </c>
      <c r="B1101" s="41"/>
      <c r="C1101" s="30"/>
    </row>
    <row r="1102" spans="1:3">
      <c r="A1102" s="30" t="s">
        <v>726</v>
      </c>
      <c r="B1102" s="41"/>
      <c r="C1102" s="30"/>
    </row>
    <row r="1103" spans="1:3">
      <c r="A1103" s="30" t="s">
        <v>959</v>
      </c>
      <c r="B1103" s="41"/>
      <c r="C1103" s="30"/>
    </row>
    <row r="1104" spans="1:3">
      <c r="A1104" s="30" t="s">
        <v>960</v>
      </c>
      <c r="B1104" s="41"/>
      <c r="C1104" s="30"/>
    </row>
    <row r="1105" spans="1:3">
      <c r="A1105" s="30" t="s">
        <v>961</v>
      </c>
      <c r="B1105" s="41"/>
      <c r="C1105" s="30"/>
    </row>
    <row r="1106" spans="1:3">
      <c r="A1106" s="30" t="s">
        <v>962</v>
      </c>
      <c r="B1106" s="41"/>
      <c r="C1106" s="30"/>
    </row>
    <row r="1107" spans="1:3">
      <c r="A1107" s="30" t="s">
        <v>744</v>
      </c>
      <c r="B1107" s="41"/>
      <c r="C1107" s="30"/>
    </row>
    <row r="1108" spans="1:3">
      <c r="A1108" s="30" t="s">
        <v>963</v>
      </c>
      <c r="B1108" s="41"/>
      <c r="C1108" s="30"/>
    </row>
    <row r="1109" spans="1:3">
      <c r="A1109" s="30" t="s">
        <v>964</v>
      </c>
      <c r="B1109" s="41">
        <f>SUM(B1110:B1115)</f>
        <v>0</v>
      </c>
      <c r="C1109" s="30"/>
    </row>
    <row r="1110" spans="1:3">
      <c r="A1110" s="30" t="s">
        <v>724</v>
      </c>
      <c r="B1110" s="41"/>
      <c r="C1110" s="30"/>
    </row>
    <row r="1111" spans="1:3">
      <c r="A1111" s="30" t="s">
        <v>725</v>
      </c>
      <c r="B1111" s="41"/>
      <c r="C1111" s="30"/>
    </row>
    <row r="1112" spans="1:3">
      <c r="A1112" s="30" t="s">
        <v>726</v>
      </c>
      <c r="B1112" s="41"/>
      <c r="C1112" s="30"/>
    </row>
    <row r="1113" spans="1:3">
      <c r="A1113" s="30" t="s">
        <v>965</v>
      </c>
      <c r="B1113" s="41"/>
      <c r="C1113" s="30"/>
    </row>
    <row r="1114" spans="1:3">
      <c r="A1114" s="30" t="s">
        <v>966</v>
      </c>
      <c r="B1114" s="41"/>
      <c r="C1114" s="30"/>
    </row>
    <row r="1115" spans="1:3">
      <c r="A1115" s="30" t="s">
        <v>967</v>
      </c>
      <c r="B1115" s="41"/>
      <c r="C1115" s="30"/>
    </row>
    <row r="1116" spans="1:3">
      <c r="A1116" s="30" t="s">
        <v>968</v>
      </c>
      <c r="B1116" s="41"/>
      <c r="C1116" s="30"/>
    </row>
    <row r="1117" spans="1:3">
      <c r="A1117" s="30" t="s">
        <v>724</v>
      </c>
      <c r="B1117" s="41"/>
      <c r="C1117" s="30"/>
    </row>
    <row r="1118" spans="1:3">
      <c r="A1118" s="30" t="s">
        <v>725</v>
      </c>
      <c r="B1118" s="41"/>
      <c r="C1118" s="30"/>
    </row>
    <row r="1119" spans="1:3">
      <c r="A1119" s="30" t="s">
        <v>726</v>
      </c>
      <c r="B1119" s="41"/>
      <c r="C1119" s="30"/>
    </row>
    <row r="1120" spans="1:3">
      <c r="A1120" s="30" t="s">
        <v>969</v>
      </c>
      <c r="B1120" s="41"/>
      <c r="C1120" s="30"/>
    </row>
    <row r="1121" spans="1:3">
      <c r="A1121" s="30" t="s">
        <v>970</v>
      </c>
      <c r="B1121" s="41"/>
      <c r="C1121" s="30"/>
    </row>
    <row r="1122" spans="1:3">
      <c r="A1122" s="30" t="s">
        <v>971</v>
      </c>
      <c r="B1122" s="41"/>
      <c r="C1122" s="30"/>
    </row>
    <row r="1123" spans="1:3">
      <c r="A1123" s="30" t="s">
        <v>972</v>
      </c>
      <c r="B1123" s="41"/>
      <c r="C1123" s="30"/>
    </row>
    <row r="1124" spans="1:3">
      <c r="A1124" s="30" t="s">
        <v>973</v>
      </c>
      <c r="B1124" s="41"/>
      <c r="C1124" s="30"/>
    </row>
    <row r="1125" spans="1:3">
      <c r="A1125" s="30" t="s">
        <v>34</v>
      </c>
      <c r="B1125" s="30">
        <f>B1126+B1133+B1139</f>
        <v>59</v>
      </c>
      <c r="C1125" s="30"/>
    </row>
    <row r="1126" spans="1:3">
      <c r="A1126" s="30" t="s">
        <v>974</v>
      </c>
      <c r="B1126" s="30">
        <v>59</v>
      </c>
      <c r="C1126" s="30"/>
    </row>
    <row r="1127" spans="1:3">
      <c r="A1127" s="30" t="s">
        <v>724</v>
      </c>
      <c r="B1127" s="30">
        <v>4</v>
      </c>
      <c r="C1127" s="30"/>
    </row>
    <row r="1128" spans="1:3">
      <c r="A1128" s="30" t="s">
        <v>725</v>
      </c>
      <c r="B1128" s="30"/>
      <c r="C1128" s="30"/>
    </row>
    <row r="1129" spans="1:3">
      <c r="A1129" s="30" t="s">
        <v>726</v>
      </c>
      <c r="B1129" s="30"/>
      <c r="C1129" s="30"/>
    </row>
    <row r="1130" spans="1:3">
      <c r="A1130" s="30" t="s">
        <v>975</v>
      </c>
      <c r="B1130" s="30"/>
      <c r="C1130" s="30"/>
    </row>
    <row r="1131" spans="1:3">
      <c r="A1131" s="30" t="s">
        <v>744</v>
      </c>
      <c r="B1131" s="30"/>
      <c r="C1131" s="30"/>
    </row>
    <row r="1132" spans="1:3">
      <c r="A1132" s="30" t="s">
        <v>976</v>
      </c>
      <c r="B1132" s="30"/>
      <c r="C1132" s="30"/>
    </row>
    <row r="1133" spans="1:3">
      <c r="A1133" s="30" t="s">
        <v>977</v>
      </c>
      <c r="B1133" s="30"/>
      <c r="C1133" s="30"/>
    </row>
    <row r="1134" spans="1:3">
      <c r="A1134" s="30" t="s">
        <v>978</v>
      </c>
      <c r="B1134" s="30"/>
      <c r="C1134" s="30"/>
    </row>
    <row r="1135" spans="1:3">
      <c r="A1135" s="30" t="s">
        <v>979</v>
      </c>
      <c r="B1135" s="30"/>
      <c r="C1135" s="30"/>
    </row>
    <row r="1136" spans="1:3">
      <c r="A1136" s="30" t="s">
        <v>980</v>
      </c>
      <c r="B1136" s="30"/>
      <c r="C1136" s="30"/>
    </row>
    <row r="1137" spans="1:3">
      <c r="A1137" s="30" t="s">
        <v>981</v>
      </c>
      <c r="B1137" s="30"/>
      <c r="C1137" s="30"/>
    </row>
    <row r="1138" spans="1:3">
      <c r="A1138" s="30" t="s">
        <v>982</v>
      </c>
      <c r="B1138" s="30"/>
      <c r="C1138" s="30"/>
    </row>
    <row r="1139" spans="1:3">
      <c r="A1139" s="30" t="s">
        <v>983</v>
      </c>
      <c r="B1139" s="30"/>
      <c r="C1139" s="30"/>
    </row>
    <row r="1140" spans="1:3">
      <c r="A1140" s="30" t="s">
        <v>984</v>
      </c>
      <c r="B1140" s="41"/>
      <c r="C1140" s="30"/>
    </row>
    <row r="1141" spans="1:3">
      <c r="A1141" s="30" t="s">
        <v>985</v>
      </c>
      <c r="B1141" s="41"/>
      <c r="C1141" s="30"/>
    </row>
    <row r="1142" spans="1:3">
      <c r="A1142" s="30" t="s">
        <v>986</v>
      </c>
      <c r="B1142" s="41"/>
      <c r="C1142" s="30"/>
    </row>
    <row r="1143" spans="1:3">
      <c r="A1143" s="30" t="s">
        <v>987</v>
      </c>
      <c r="B1143" s="41"/>
      <c r="C1143" s="30"/>
    </row>
    <row r="1144" spans="1:3">
      <c r="A1144" s="30" t="s">
        <v>988</v>
      </c>
      <c r="B1144" s="41"/>
      <c r="C1144" s="30"/>
    </row>
    <row r="1145" spans="1:3">
      <c r="A1145" s="30" t="s">
        <v>989</v>
      </c>
      <c r="B1145" s="41"/>
      <c r="C1145" s="30"/>
    </row>
    <row r="1146" spans="1:3">
      <c r="A1146" s="30" t="s">
        <v>743</v>
      </c>
      <c r="B1146" s="41"/>
      <c r="C1146" s="30"/>
    </row>
    <row r="1147" spans="1:3">
      <c r="A1147" s="30" t="s">
        <v>990</v>
      </c>
      <c r="B1147" s="41"/>
      <c r="C1147" s="30"/>
    </row>
    <row r="1148" spans="1:3">
      <c r="A1148" s="30" t="s">
        <v>991</v>
      </c>
      <c r="B1148" s="41"/>
      <c r="C1148" s="30"/>
    </row>
    <row r="1149" spans="1:3">
      <c r="A1149" s="30" t="s">
        <v>992</v>
      </c>
      <c r="B1149" s="41"/>
      <c r="C1149" s="30"/>
    </row>
    <row r="1150" spans="1:3">
      <c r="A1150" s="30" t="s">
        <v>993</v>
      </c>
      <c r="B1150" s="41">
        <f>B1151+B1200+B1213</f>
        <v>102</v>
      </c>
      <c r="C1150" s="30"/>
    </row>
    <row r="1151" spans="1:3">
      <c r="A1151" s="30" t="s">
        <v>994</v>
      </c>
      <c r="B1151" s="41">
        <f>SUM(B1152:B1170)</f>
        <v>102</v>
      </c>
      <c r="C1151" s="30"/>
    </row>
    <row r="1152" spans="1:3">
      <c r="A1152" s="30" t="s">
        <v>724</v>
      </c>
      <c r="B1152" s="41">
        <v>85</v>
      </c>
      <c r="C1152" s="30"/>
    </row>
    <row r="1153" spans="1:3">
      <c r="A1153" s="30" t="s">
        <v>725</v>
      </c>
      <c r="B1153" s="41">
        <v>17</v>
      </c>
      <c r="C1153" s="30"/>
    </row>
    <row r="1154" spans="1:3">
      <c r="A1154" s="30" t="s">
        <v>726</v>
      </c>
      <c r="B1154" s="41"/>
      <c r="C1154" s="30"/>
    </row>
    <row r="1155" spans="1:3">
      <c r="A1155" s="30" t="s">
        <v>995</v>
      </c>
      <c r="B1155" s="41"/>
      <c r="C1155" s="30"/>
    </row>
    <row r="1156" spans="1:3">
      <c r="A1156" s="30" t="s">
        <v>996</v>
      </c>
      <c r="B1156" s="41"/>
      <c r="C1156" s="30"/>
    </row>
    <row r="1157" spans="1:3">
      <c r="A1157" s="30" t="s">
        <v>997</v>
      </c>
      <c r="B1157" s="41"/>
      <c r="C1157" s="30"/>
    </row>
    <row r="1158" spans="1:3">
      <c r="A1158" s="30" t="s">
        <v>998</v>
      </c>
      <c r="B1158" s="41"/>
      <c r="C1158" s="30"/>
    </row>
    <row r="1159" spans="1:3">
      <c r="A1159" s="30" t="s">
        <v>999</v>
      </c>
      <c r="B1159" s="41"/>
      <c r="C1159" s="30"/>
    </row>
    <row r="1160" spans="1:3">
      <c r="A1160" s="30" t="s">
        <v>1000</v>
      </c>
      <c r="B1160" s="41"/>
      <c r="C1160" s="30"/>
    </row>
    <row r="1161" spans="1:3">
      <c r="A1161" s="30" t="s">
        <v>1001</v>
      </c>
      <c r="B1161" s="41"/>
      <c r="C1161" s="30"/>
    </row>
    <row r="1162" spans="1:3">
      <c r="A1162" s="30" t="s">
        <v>1002</v>
      </c>
      <c r="B1162" s="41"/>
      <c r="C1162" s="30"/>
    </row>
    <row r="1163" spans="1:3">
      <c r="A1163" s="30" t="s">
        <v>1003</v>
      </c>
      <c r="B1163" s="41"/>
      <c r="C1163" s="30"/>
    </row>
    <row r="1164" spans="1:3">
      <c r="A1164" s="30" t="s">
        <v>1004</v>
      </c>
      <c r="B1164" s="41"/>
      <c r="C1164" s="30"/>
    </row>
    <row r="1165" spans="1:3">
      <c r="A1165" s="30" t="s">
        <v>1005</v>
      </c>
      <c r="B1165" s="41"/>
      <c r="C1165" s="30"/>
    </row>
    <row r="1166" spans="1:3">
      <c r="A1166" s="30" t="s">
        <v>1006</v>
      </c>
      <c r="B1166" s="41"/>
      <c r="C1166" s="30"/>
    </row>
    <row r="1167" spans="1:3">
      <c r="A1167" s="30" t="s">
        <v>1007</v>
      </c>
      <c r="B1167" s="41"/>
      <c r="C1167" s="30"/>
    </row>
    <row r="1168" spans="1:3">
      <c r="A1168" s="30" t="s">
        <v>1008</v>
      </c>
      <c r="B1168" s="41"/>
      <c r="C1168" s="30"/>
    </row>
    <row r="1169" spans="1:3">
      <c r="A1169" s="30" t="s">
        <v>744</v>
      </c>
      <c r="B1169" s="41"/>
      <c r="C1169" s="30"/>
    </row>
    <row r="1170" spans="1:3">
      <c r="A1170" s="30" t="s">
        <v>1009</v>
      </c>
      <c r="B1170" s="41"/>
      <c r="C1170" s="30"/>
    </row>
    <row r="1171" spans="1:3">
      <c r="A1171" s="30" t="s">
        <v>1010</v>
      </c>
      <c r="B1171" s="41"/>
      <c r="C1171" s="30"/>
    </row>
    <row r="1172" spans="1:3">
      <c r="A1172" s="30" t="s">
        <v>724</v>
      </c>
      <c r="B1172" s="41"/>
      <c r="C1172" s="30"/>
    </row>
    <row r="1173" spans="1:3">
      <c r="A1173" s="30" t="s">
        <v>725</v>
      </c>
      <c r="B1173" s="41"/>
      <c r="C1173" s="30"/>
    </row>
    <row r="1174" spans="1:3">
      <c r="A1174" s="30" t="s">
        <v>726</v>
      </c>
      <c r="B1174" s="41"/>
      <c r="C1174" s="30"/>
    </row>
    <row r="1175" spans="1:3">
      <c r="A1175" s="30" t="s">
        <v>1011</v>
      </c>
      <c r="B1175" s="41"/>
      <c r="C1175" s="30"/>
    </row>
    <row r="1176" spans="1:3">
      <c r="A1176" s="30" t="s">
        <v>1012</v>
      </c>
      <c r="B1176" s="41"/>
      <c r="C1176" s="30"/>
    </row>
    <row r="1177" spans="1:3">
      <c r="A1177" s="30" t="s">
        <v>1013</v>
      </c>
      <c r="B1177" s="41"/>
      <c r="C1177" s="30"/>
    </row>
    <row r="1178" spans="1:3">
      <c r="A1178" s="30" t="s">
        <v>1014</v>
      </c>
      <c r="B1178" s="41"/>
      <c r="C1178" s="30"/>
    </row>
    <row r="1179" spans="1:3">
      <c r="A1179" s="30" t="s">
        <v>1015</v>
      </c>
      <c r="B1179" s="41"/>
      <c r="C1179" s="30"/>
    </row>
    <row r="1180" spans="1:3">
      <c r="A1180" s="30" t="s">
        <v>1016</v>
      </c>
      <c r="B1180" s="41"/>
      <c r="C1180" s="30"/>
    </row>
    <row r="1181" spans="1:3">
      <c r="A1181" s="30" t="s">
        <v>1017</v>
      </c>
      <c r="B1181" s="41"/>
      <c r="C1181" s="30"/>
    </row>
    <row r="1182" spans="1:3">
      <c r="A1182" s="30" t="s">
        <v>1018</v>
      </c>
      <c r="B1182" s="41"/>
      <c r="C1182" s="30"/>
    </row>
    <row r="1183" spans="1:3">
      <c r="A1183" s="30" t="s">
        <v>1019</v>
      </c>
      <c r="B1183" s="41"/>
      <c r="C1183" s="30"/>
    </row>
    <row r="1184" spans="1:3">
      <c r="A1184" s="30" t="s">
        <v>1020</v>
      </c>
      <c r="B1184" s="41"/>
      <c r="C1184" s="30"/>
    </row>
    <row r="1185" spans="1:3">
      <c r="A1185" s="30" t="s">
        <v>1021</v>
      </c>
      <c r="B1185" s="41"/>
      <c r="C1185" s="30"/>
    </row>
    <row r="1186" spans="1:3">
      <c r="A1186" s="30" t="s">
        <v>1022</v>
      </c>
      <c r="B1186" s="41"/>
      <c r="C1186" s="30"/>
    </row>
    <row r="1187" spans="1:3">
      <c r="A1187" s="30" t="s">
        <v>1023</v>
      </c>
      <c r="B1187" s="41"/>
      <c r="C1187" s="30"/>
    </row>
    <row r="1188" spans="1:3">
      <c r="A1188" s="30" t="s">
        <v>1024</v>
      </c>
      <c r="B1188" s="41"/>
      <c r="C1188" s="30"/>
    </row>
    <row r="1189" spans="1:3">
      <c r="A1189" s="30" t="s">
        <v>744</v>
      </c>
      <c r="B1189" s="41"/>
      <c r="C1189" s="30"/>
    </row>
    <row r="1190" spans="1:3">
      <c r="A1190" s="30" t="s">
        <v>1025</v>
      </c>
      <c r="B1190" s="41"/>
      <c r="C1190" s="30"/>
    </row>
    <row r="1191" spans="1:3">
      <c r="A1191" s="30" t="s">
        <v>1026</v>
      </c>
      <c r="B1191" s="41"/>
      <c r="C1191" s="30"/>
    </row>
    <row r="1192" spans="1:3">
      <c r="A1192" s="30" t="s">
        <v>724</v>
      </c>
      <c r="B1192" s="41"/>
      <c r="C1192" s="30"/>
    </row>
    <row r="1193" spans="1:3">
      <c r="A1193" s="30" t="s">
        <v>725</v>
      </c>
      <c r="B1193" s="41"/>
      <c r="C1193" s="30"/>
    </row>
    <row r="1194" spans="1:3">
      <c r="A1194" s="30" t="s">
        <v>726</v>
      </c>
      <c r="B1194" s="41"/>
      <c r="C1194" s="30"/>
    </row>
    <row r="1195" spans="1:3">
      <c r="A1195" s="30" t="s">
        <v>1027</v>
      </c>
      <c r="B1195" s="41"/>
      <c r="C1195" s="30"/>
    </row>
    <row r="1196" spans="1:3">
      <c r="A1196" s="30" t="s">
        <v>1028</v>
      </c>
      <c r="B1196" s="41"/>
      <c r="C1196" s="30"/>
    </row>
    <row r="1197" spans="1:3">
      <c r="A1197" s="30" t="s">
        <v>1029</v>
      </c>
      <c r="B1197" s="41"/>
      <c r="C1197" s="30"/>
    </row>
    <row r="1198" spans="1:3">
      <c r="A1198" s="30" t="s">
        <v>744</v>
      </c>
      <c r="B1198" s="41"/>
      <c r="C1198" s="30"/>
    </row>
    <row r="1199" spans="1:3">
      <c r="A1199" s="30" t="s">
        <v>1030</v>
      </c>
      <c r="B1199" s="41"/>
      <c r="C1199" s="30"/>
    </row>
    <row r="1200" spans="1:3">
      <c r="A1200" s="30" t="s">
        <v>1031</v>
      </c>
      <c r="B1200" s="41"/>
      <c r="C1200" s="30"/>
    </row>
    <row r="1201" spans="1:3">
      <c r="A1201" s="30" t="s">
        <v>724</v>
      </c>
      <c r="B1201" s="41"/>
      <c r="C1201" s="30"/>
    </row>
    <row r="1202" spans="1:3">
      <c r="A1202" s="30" t="s">
        <v>725</v>
      </c>
      <c r="B1202" s="41"/>
      <c r="C1202" s="30"/>
    </row>
    <row r="1203" spans="1:3">
      <c r="A1203" s="30" t="s">
        <v>726</v>
      </c>
      <c r="B1203" s="41"/>
      <c r="C1203" s="30"/>
    </row>
    <row r="1204" spans="1:3">
      <c r="A1204" s="30" t="s">
        <v>1032</v>
      </c>
      <c r="B1204" s="41"/>
      <c r="C1204" s="30"/>
    </row>
    <row r="1205" spans="1:3">
      <c r="A1205" s="30" t="s">
        <v>1033</v>
      </c>
      <c r="B1205" s="41"/>
      <c r="C1205" s="30"/>
    </row>
    <row r="1206" spans="1:3">
      <c r="A1206" s="30" t="s">
        <v>1034</v>
      </c>
      <c r="B1206" s="41"/>
      <c r="C1206" s="30"/>
    </row>
    <row r="1207" spans="1:3">
      <c r="A1207" s="30" t="s">
        <v>1035</v>
      </c>
      <c r="B1207" s="41"/>
      <c r="C1207" s="30"/>
    </row>
    <row r="1208" spans="1:3">
      <c r="A1208" s="30" t="s">
        <v>1036</v>
      </c>
      <c r="B1208" s="41"/>
      <c r="C1208" s="30"/>
    </row>
    <row r="1209" spans="1:3">
      <c r="A1209" s="30" t="s">
        <v>1037</v>
      </c>
      <c r="B1209" s="41"/>
      <c r="C1209" s="30"/>
    </row>
    <row r="1210" spans="1:3">
      <c r="A1210" s="30" t="s">
        <v>1038</v>
      </c>
      <c r="B1210" s="41"/>
      <c r="C1210" s="30"/>
    </row>
    <row r="1211" spans="1:3">
      <c r="A1211" s="30" t="s">
        <v>1039</v>
      </c>
      <c r="B1211" s="41"/>
      <c r="C1211" s="30"/>
    </row>
    <row r="1212" spans="1:3">
      <c r="A1212" s="30" t="s">
        <v>1040</v>
      </c>
      <c r="B1212" s="41"/>
      <c r="C1212" s="30"/>
    </row>
    <row r="1213" spans="1:3">
      <c r="A1213" s="30" t="s">
        <v>1041</v>
      </c>
      <c r="B1213" s="41"/>
      <c r="C1213" s="30"/>
    </row>
    <row r="1214" spans="1:3">
      <c r="A1214" s="30" t="s">
        <v>724</v>
      </c>
      <c r="B1214" s="41"/>
      <c r="C1214" s="30"/>
    </row>
    <row r="1215" spans="1:3">
      <c r="A1215" s="30" t="s">
        <v>725</v>
      </c>
      <c r="B1215" s="41"/>
      <c r="C1215" s="30"/>
    </row>
    <row r="1216" spans="1:3">
      <c r="A1216" s="30" t="s">
        <v>726</v>
      </c>
      <c r="B1216" s="41"/>
      <c r="C1216" s="30"/>
    </row>
    <row r="1217" spans="1:3">
      <c r="A1217" s="30" t="s">
        <v>1042</v>
      </c>
      <c r="B1217" s="41"/>
      <c r="C1217" s="30"/>
    </row>
    <row r="1218" spans="1:3">
      <c r="A1218" s="30" t="s">
        <v>1043</v>
      </c>
      <c r="B1218" s="41"/>
      <c r="C1218" s="30"/>
    </row>
    <row r="1219" spans="1:3">
      <c r="A1219" s="30" t="s">
        <v>1044</v>
      </c>
      <c r="B1219" s="41"/>
      <c r="C1219" s="30"/>
    </row>
    <row r="1220" spans="1:3">
      <c r="A1220" s="30" t="s">
        <v>1045</v>
      </c>
      <c r="B1220" s="41"/>
      <c r="C1220" s="30"/>
    </row>
    <row r="1221" spans="1:3">
      <c r="A1221" s="30" t="s">
        <v>1046</v>
      </c>
      <c r="B1221" s="41"/>
      <c r="C1221" s="30"/>
    </row>
    <row r="1222" spans="1:3">
      <c r="A1222" s="30" t="s">
        <v>1047</v>
      </c>
      <c r="B1222" s="41"/>
      <c r="C1222" s="30"/>
    </row>
    <row r="1223" spans="1:3">
      <c r="A1223" s="30" t="s">
        <v>1048</v>
      </c>
      <c r="B1223" s="41"/>
      <c r="C1223" s="30"/>
    </row>
    <row r="1224" spans="1:3">
      <c r="A1224" s="30" t="s">
        <v>1049</v>
      </c>
      <c r="B1224" s="41"/>
      <c r="C1224" s="30"/>
    </row>
    <row r="1225" spans="1:3">
      <c r="A1225" s="30" t="s">
        <v>1050</v>
      </c>
      <c r="B1225" s="41"/>
      <c r="C1225" s="30"/>
    </row>
    <row r="1226" spans="1:3">
      <c r="A1226" s="30" t="s">
        <v>1051</v>
      </c>
      <c r="B1226" s="41"/>
      <c r="C1226" s="30"/>
    </row>
    <row r="1227" spans="1:3">
      <c r="A1227" s="30" t="s">
        <v>1052</v>
      </c>
      <c r="B1227" s="41"/>
      <c r="C1227" s="30"/>
    </row>
    <row r="1228" spans="1:3">
      <c r="A1228" s="30" t="s">
        <v>1053</v>
      </c>
      <c r="B1228" s="41"/>
      <c r="C1228" s="30"/>
    </row>
    <row r="1229" spans="1:3">
      <c r="A1229" s="30" t="s">
        <v>1054</v>
      </c>
      <c r="B1229" s="41">
        <f>B1230</f>
        <v>0</v>
      </c>
      <c r="C1229" s="30"/>
    </row>
    <row r="1230" spans="1:3">
      <c r="A1230" s="30" t="s">
        <v>1055</v>
      </c>
      <c r="B1230" s="41">
        <f>SUM(B1231:B1238)</f>
        <v>0</v>
      </c>
      <c r="C1230" s="30"/>
    </row>
    <row r="1231" spans="1:3">
      <c r="A1231" s="30" t="s">
        <v>1056</v>
      </c>
      <c r="B1231" s="41"/>
      <c r="C1231" s="30"/>
    </row>
    <row r="1232" spans="1:3">
      <c r="A1232" s="30" t="s">
        <v>1057</v>
      </c>
      <c r="B1232" s="41"/>
      <c r="C1232" s="30"/>
    </row>
    <row r="1233" spans="1:3">
      <c r="A1233" s="30" t="s">
        <v>1058</v>
      </c>
      <c r="B1233" s="41"/>
      <c r="C1233" s="30"/>
    </row>
    <row r="1234" spans="1:3">
      <c r="A1234" s="30" t="s">
        <v>1059</v>
      </c>
      <c r="B1234" s="41"/>
      <c r="C1234" s="30"/>
    </row>
    <row r="1235" spans="1:3">
      <c r="A1235" s="30" t="s">
        <v>1060</v>
      </c>
      <c r="B1235" s="41"/>
      <c r="C1235" s="30"/>
    </row>
    <row r="1236" spans="1:3">
      <c r="A1236" s="30" t="s">
        <v>1061</v>
      </c>
      <c r="B1236" s="41"/>
      <c r="C1236" s="30"/>
    </row>
    <row r="1237" spans="1:3">
      <c r="A1237" s="30" t="s">
        <v>1062</v>
      </c>
      <c r="B1237" s="41"/>
      <c r="C1237" s="30"/>
    </row>
    <row r="1238" spans="1:3">
      <c r="A1238" s="30" t="s">
        <v>1063</v>
      </c>
      <c r="B1238" s="41"/>
      <c r="C1238" s="30"/>
    </row>
    <row r="1239" spans="1:3">
      <c r="A1239" s="30" t="s">
        <v>1064</v>
      </c>
      <c r="B1239" s="41"/>
      <c r="C1239" s="30"/>
    </row>
    <row r="1240" spans="1:3">
      <c r="A1240" s="30" t="s">
        <v>1065</v>
      </c>
      <c r="B1240" s="41"/>
      <c r="C1240" s="30"/>
    </row>
    <row r="1241" spans="1:3">
      <c r="A1241" s="30" t="s">
        <v>1066</v>
      </c>
      <c r="B1241" s="41"/>
      <c r="C1241" s="30"/>
    </row>
    <row r="1242" spans="1:3">
      <c r="A1242" s="30" t="s">
        <v>1067</v>
      </c>
      <c r="B1242" s="41"/>
      <c r="C1242" s="30"/>
    </row>
    <row r="1243" spans="1:3">
      <c r="A1243" s="30" t="s">
        <v>1068</v>
      </c>
      <c r="B1243" s="41"/>
      <c r="C1243" s="30"/>
    </row>
    <row r="1244" spans="1:3">
      <c r="A1244" s="30" t="s">
        <v>1069</v>
      </c>
      <c r="B1244" s="41"/>
      <c r="C1244" s="30"/>
    </row>
    <row r="1245" spans="1:3">
      <c r="A1245" s="30" t="s">
        <v>1070</v>
      </c>
      <c r="B1245" s="41"/>
      <c r="C1245" s="30"/>
    </row>
    <row r="1246" spans="1:3">
      <c r="A1246" s="30" t="s">
        <v>1071</v>
      </c>
      <c r="B1246" s="41"/>
      <c r="C1246" s="30"/>
    </row>
    <row r="1247" spans="1:3">
      <c r="A1247" s="30" t="s">
        <v>1072</v>
      </c>
      <c r="B1247" s="41">
        <f>B1248+B1288</f>
        <v>0</v>
      </c>
      <c r="C1247" s="30"/>
    </row>
    <row r="1248" spans="1:3">
      <c r="A1248" s="30" t="s">
        <v>1073</v>
      </c>
      <c r="B1248" s="41"/>
      <c r="C1248" s="30"/>
    </row>
    <row r="1249" spans="1:3">
      <c r="A1249" s="30" t="s">
        <v>724</v>
      </c>
      <c r="B1249" s="41"/>
      <c r="C1249" s="30"/>
    </row>
    <row r="1250" spans="1:3">
      <c r="A1250" s="30" t="s">
        <v>725</v>
      </c>
      <c r="B1250" s="41"/>
      <c r="C1250" s="30"/>
    </row>
    <row r="1251" spans="1:3">
      <c r="A1251" s="30" t="s">
        <v>726</v>
      </c>
      <c r="B1251" s="41"/>
      <c r="C1251" s="30"/>
    </row>
    <row r="1252" spans="1:3">
      <c r="A1252" s="30" t="s">
        <v>1074</v>
      </c>
      <c r="B1252" s="41"/>
      <c r="C1252" s="30"/>
    </row>
    <row r="1253" spans="1:3">
      <c r="A1253" s="30" t="s">
        <v>1075</v>
      </c>
      <c r="B1253" s="41"/>
      <c r="C1253" s="30"/>
    </row>
    <row r="1254" spans="1:3">
      <c r="A1254" s="30" t="s">
        <v>1076</v>
      </c>
      <c r="B1254" s="41"/>
      <c r="C1254" s="30"/>
    </row>
    <row r="1255" spans="1:3">
      <c r="A1255" s="30" t="s">
        <v>1077</v>
      </c>
      <c r="B1255" s="41"/>
      <c r="C1255" s="30"/>
    </row>
    <row r="1256" spans="1:3">
      <c r="A1256" s="30" t="s">
        <v>1078</v>
      </c>
      <c r="B1256" s="41"/>
      <c r="C1256" s="30"/>
    </row>
    <row r="1257" spans="1:3">
      <c r="A1257" s="30" t="s">
        <v>1079</v>
      </c>
      <c r="B1257" s="41"/>
      <c r="C1257" s="30"/>
    </row>
    <row r="1258" spans="1:3">
      <c r="A1258" s="30" t="s">
        <v>1080</v>
      </c>
      <c r="B1258" s="41"/>
      <c r="C1258" s="30"/>
    </row>
    <row r="1259" spans="1:3">
      <c r="A1259" s="30" t="s">
        <v>1081</v>
      </c>
      <c r="B1259" s="41"/>
      <c r="C1259" s="30"/>
    </row>
    <row r="1260" spans="1:3">
      <c r="A1260" s="30" t="s">
        <v>1082</v>
      </c>
      <c r="B1260" s="41"/>
      <c r="C1260" s="30"/>
    </row>
    <row r="1261" spans="1:3">
      <c r="A1261" s="30" t="s">
        <v>744</v>
      </c>
      <c r="B1261" s="41"/>
      <c r="C1261" s="30"/>
    </row>
    <row r="1262" spans="1:3">
      <c r="A1262" s="30" t="s">
        <v>1083</v>
      </c>
      <c r="B1262" s="41"/>
      <c r="C1262" s="30"/>
    </row>
    <row r="1263" spans="1:3">
      <c r="A1263" s="30" t="s">
        <v>1084</v>
      </c>
      <c r="B1263" s="41"/>
      <c r="C1263" s="30"/>
    </row>
    <row r="1264" spans="1:3">
      <c r="A1264" s="30" t="s">
        <v>724</v>
      </c>
      <c r="B1264" s="41"/>
      <c r="C1264" s="30"/>
    </row>
    <row r="1265" spans="1:3">
      <c r="A1265" s="30" t="s">
        <v>725</v>
      </c>
      <c r="B1265" s="41"/>
      <c r="C1265" s="30"/>
    </row>
    <row r="1266" spans="1:3">
      <c r="A1266" s="30" t="s">
        <v>726</v>
      </c>
      <c r="B1266" s="41"/>
      <c r="C1266" s="30"/>
    </row>
    <row r="1267" spans="1:3">
      <c r="A1267" s="30" t="s">
        <v>1085</v>
      </c>
      <c r="B1267" s="41"/>
      <c r="C1267" s="30"/>
    </row>
    <row r="1268" spans="1:3">
      <c r="A1268" s="30" t="s">
        <v>1086</v>
      </c>
      <c r="B1268" s="41"/>
      <c r="C1268" s="30"/>
    </row>
    <row r="1269" spans="1:3">
      <c r="A1269" s="30" t="s">
        <v>1087</v>
      </c>
      <c r="B1269" s="41"/>
      <c r="C1269" s="30"/>
    </row>
    <row r="1270" spans="1:3">
      <c r="A1270" s="30" t="s">
        <v>1088</v>
      </c>
      <c r="B1270" s="41"/>
      <c r="C1270" s="30"/>
    </row>
    <row r="1271" spans="1:3">
      <c r="A1271" s="30" t="s">
        <v>1089</v>
      </c>
      <c r="B1271" s="41"/>
      <c r="C1271" s="30"/>
    </row>
    <row r="1272" spans="1:3">
      <c r="A1272" s="30" t="s">
        <v>1090</v>
      </c>
      <c r="B1272" s="41"/>
      <c r="C1272" s="30"/>
    </row>
    <row r="1273" spans="1:3">
      <c r="A1273" s="30" t="s">
        <v>1091</v>
      </c>
      <c r="B1273" s="41"/>
      <c r="C1273" s="30"/>
    </row>
    <row r="1274" spans="1:3">
      <c r="A1274" s="30" t="s">
        <v>1092</v>
      </c>
      <c r="B1274" s="41"/>
      <c r="C1274" s="30"/>
    </row>
    <row r="1275" spans="1:3">
      <c r="A1275" s="30" t="s">
        <v>744</v>
      </c>
      <c r="B1275" s="41"/>
      <c r="C1275" s="30"/>
    </row>
    <row r="1276" spans="1:3">
      <c r="A1276" s="30" t="s">
        <v>1093</v>
      </c>
      <c r="B1276" s="41"/>
      <c r="C1276" s="30"/>
    </row>
    <row r="1277" spans="1:3">
      <c r="A1277" s="30" t="s">
        <v>1094</v>
      </c>
      <c r="B1277" s="41"/>
      <c r="C1277" s="30"/>
    </row>
    <row r="1278" spans="1:3">
      <c r="A1278" s="30" t="s">
        <v>1095</v>
      </c>
      <c r="B1278" s="41"/>
      <c r="C1278" s="30"/>
    </row>
    <row r="1279" spans="1:3">
      <c r="A1279" s="30" t="s">
        <v>1096</v>
      </c>
      <c r="B1279" s="41"/>
      <c r="C1279" s="30"/>
    </row>
    <row r="1280" spans="1:3">
      <c r="A1280" s="30" t="s">
        <v>1097</v>
      </c>
      <c r="B1280" s="41"/>
      <c r="C1280" s="30"/>
    </row>
    <row r="1281" spans="1:3">
      <c r="A1281" s="30" t="s">
        <v>1098</v>
      </c>
      <c r="B1281" s="41"/>
      <c r="C1281" s="30"/>
    </row>
    <row r="1282" spans="1:3">
      <c r="A1282" s="30" t="s">
        <v>1099</v>
      </c>
      <c r="B1282" s="41"/>
      <c r="C1282" s="30"/>
    </row>
    <row r="1283" spans="1:3">
      <c r="A1283" s="30" t="s">
        <v>1100</v>
      </c>
      <c r="B1283" s="41"/>
      <c r="C1283" s="30"/>
    </row>
    <row r="1284" spans="1:3">
      <c r="A1284" s="30" t="s">
        <v>1101</v>
      </c>
      <c r="B1284" s="41"/>
      <c r="C1284" s="30"/>
    </row>
    <row r="1285" spans="1:3">
      <c r="A1285" s="30" t="s">
        <v>1102</v>
      </c>
      <c r="B1285" s="41"/>
      <c r="C1285" s="30"/>
    </row>
    <row r="1286" spans="1:3">
      <c r="A1286" s="30" t="s">
        <v>1103</v>
      </c>
      <c r="B1286" s="41"/>
      <c r="C1286" s="30"/>
    </row>
    <row r="1287" spans="1:3">
      <c r="A1287" s="30" t="s">
        <v>1104</v>
      </c>
      <c r="B1287" s="41"/>
      <c r="C1287" s="30"/>
    </row>
    <row r="1288" spans="1:3">
      <c r="A1288" s="30" t="s">
        <v>1105</v>
      </c>
      <c r="B1288" s="41"/>
      <c r="C1288" s="30"/>
    </row>
    <row r="1289" spans="1:3">
      <c r="A1289" s="30" t="s">
        <v>1106</v>
      </c>
      <c r="B1289" s="41"/>
      <c r="C1289" s="30"/>
    </row>
    <row r="1290" spans="1:3">
      <c r="A1290" s="30" t="s">
        <v>1107</v>
      </c>
      <c r="B1290" s="41"/>
      <c r="C1290" s="30"/>
    </row>
    <row r="1291" spans="1:3">
      <c r="A1291" s="30" t="s">
        <v>1108</v>
      </c>
      <c r="B1291" s="41"/>
      <c r="C1291" s="30"/>
    </row>
    <row r="1292" spans="1:3">
      <c r="A1292" s="30" t="s">
        <v>1109</v>
      </c>
      <c r="B1292" s="41"/>
      <c r="C1292" s="30"/>
    </row>
    <row r="1293" spans="1:3">
      <c r="A1293" s="30" t="s">
        <v>1110</v>
      </c>
      <c r="B1293" s="41"/>
      <c r="C1293" s="30"/>
    </row>
    <row r="1294" spans="1:3">
      <c r="A1294" s="30" t="s">
        <v>1111</v>
      </c>
      <c r="B1294" s="41"/>
      <c r="C1294" s="30"/>
    </row>
    <row r="1295" spans="1:3">
      <c r="A1295" s="30" t="s">
        <v>1112</v>
      </c>
      <c r="B1295" s="41"/>
      <c r="C1295" s="30"/>
    </row>
    <row r="1296" spans="1:3">
      <c r="A1296" s="30" t="s">
        <v>1113</v>
      </c>
      <c r="B1296" s="41"/>
      <c r="C1296" s="30"/>
    </row>
    <row r="1297" spans="1:3">
      <c r="A1297" s="30" t="s">
        <v>1114</v>
      </c>
      <c r="B1297" s="41"/>
      <c r="C1297" s="30"/>
    </row>
    <row r="1298" spans="1:3">
      <c r="A1298" s="30" t="s">
        <v>1115</v>
      </c>
      <c r="B1298" s="41"/>
      <c r="C1298" s="30"/>
    </row>
    <row r="1299" spans="1:3">
      <c r="A1299" s="30" t="s">
        <v>1116</v>
      </c>
      <c r="B1299" s="41"/>
      <c r="C1299" s="30"/>
    </row>
    <row r="1300" spans="1:3">
      <c r="A1300" s="30" t="s">
        <v>1117</v>
      </c>
      <c r="B1300" s="41"/>
      <c r="C1300" s="30"/>
    </row>
    <row r="1301" spans="1:3">
      <c r="A1301" s="30" t="s">
        <v>1118</v>
      </c>
      <c r="B1301" s="41">
        <f>SUM(B1302:B1306)</f>
        <v>0</v>
      </c>
      <c r="C1301" s="30"/>
    </row>
    <row r="1302" spans="1:3">
      <c r="A1302" s="30" t="s">
        <v>1119</v>
      </c>
      <c r="B1302" s="41"/>
      <c r="C1302" s="30"/>
    </row>
    <row r="1303" spans="1:3">
      <c r="A1303" s="30" t="s">
        <v>1120</v>
      </c>
      <c r="B1303" s="41"/>
      <c r="C1303" s="30"/>
    </row>
    <row r="1304" spans="1:3">
      <c r="A1304" s="30" t="s">
        <v>1121</v>
      </c>
      <c r="B1304" s="41"/>
      <c r="C1304" s="30"/>
    </row>
    <row r="1305" spans="1:3">
      <c r="A1305" s="30" t="s">
        <v>1122</v>
      </c>
      <c r="B1305" s="41"/>
      <c r="C1305" s="30"/>
    </row>
    <row r="1306" spans="1:3">
      <c r="A1306" s="30" t="s">
        <v>1123</v>
      </c>
      <c r="B1306" s="41"/>
      <c r="C1306" s="30"/>
    </row>
    <row r="1307" spans="1:3" s="49" customFormat="1" ht="14.25">
      <c r="A1307" s="30" t="s">
        <v>1124</v>
      </c>
      <c r="B1307" s="41"/>
      <c r="C1307" s="48"/>
    </row>
    <row r="1308" spans="1:3" s="49" customFormat="1" ht="14.25">
      <c r="A1308" s="30" t="s">
        <v>1125</v>
      </c>
      <c r="B1308" s="41"/>
      <c r="C1308" s="48"/>
    </row>
    <row r="1309" spans="1:3">
      <c r="A1309" s="30" t="s">
        <v>1126</v>
      </c>
      <c r="B1309" s="41">
        <f>SUM(B1310:B1311)</f>
        <v>0</v>
      </c>
      <c r="C1309" s="30"/>
    </row>
    <row r="1310" spans="1:3">
      <c r="A1310" s="30" t="s">
        <v>1127</v>
      </c>
      <c r="B1310" s="41"/>
      <c r="C1310" s="30"/>
    </row>
    <row r="1311" spans="1:3">
      <c r="A1311" s="30" t="s">
        <v>1128</v>
      </c>
      <c r="B1311" s="41"/>
      <c r="C1311" s="30"/>
    </row>
    <row r="1312" spans="1:3">
      <c r="A1312" s="30"/>
      <c r="B1312" s="41"/>
      <c r="C1312" s="30"/>
    </row>
    <row r="1313" spans="1:3">
      <c r="A1313" s="30"/>
      <c r="B1313" s="41"/>
      <c r="C1313" s="30"/>
    </row>
    <row r="1314" spans="1:3">
      <c r="A1314" s="35" t="s">
        <v>1129</v>
      </c>
      <c r="B1314" s="39">
        <f>B1307+B1301+B1300+B1247+B1150+B1125+B1098+B1024+B960+B829+B809+B737+B666+B550+B501+B391+B272+B5+B445</f>
        <v>15950</v>
      </c>
      <c r="C1314" s="30"/>
    </row>
  </sheetData>
  <mergeCells count="1">
    <mergeCell ref="A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9"/>
  <sheetViews>
    <sheetView tabSelected="1" workbookViewId="0">
      <selection activeCell="C10" sqref="C10"/>
    </sheetView>
  </sheetViews>
  <sheetFormatPr defaultRowHeight="13.5"/>
  <cols>
    <col min="1" max="1" width="32.75" customWidth="1"/>
    <col min="2" max="2" width="13.25" customWidth="1"/>
    <col min="3" max="3" width="20.125" customWidth="1"/>
    <col min="4" max="4" width="11.625" customWidth="1"/>
  </cols>
  <sheetData>
    <row r="1" spans="1:4" ht="31.5" customHeight="1">
      <c r="A1" s="236" t="s">
        <v>1608</v>
      </c>
      <c r="B1" s="236"/>
      <c r="C1" s="236"/>
      <c r="D1" s="236"/>
    </row>
    <row r="2" spans="1:4">
      <c r="A2" s="176"/>
      <c r="B2" s="177"/>
      <c r="C2" s="177"/>
      <c r="D2" s="177"/>
    </row>
    <row r="3" spans="1:4" ht="14.25">
      <c r="A3" s="178"/>
      <c r="B3" s="179"/>
      <c r="C3" s="179"/>
      <c r="D3" s="180" t="s">
        <v>1531</v>
      </c>
    </row>
    <row r="4" spans="1:4">
      <c r="A4" s="178"/>
      <c r="B4" s="179"/>
      <c r="C4" s="179"/>
      <c r="D4" s="179"/>
    </row>
    <row r="5" spans="1:4">
      <c r="A5" s="237" t="s">
        <v>1532</v>
      </c>
      <c r="B5" s="238" t="s">
        <v>1533</v>
      </c>
      <c r="C5" s="238"/>
      <c r="D5" s="238"/>
    </row>
    <row r="6" spans="1:4">
      <c r="A6" s="237"/>
      <c r="B6" s="181" t="s">
        <v>1446</v>
      </c>
      <c r="C6" s="182" t="s">
        <v>1534</v>
      </c>
      <c r="D6" s="182" t="s">
        <v>1535</v>
      </c>
    </row>
    <row r="7" spans="1:4">
      <c r="A7" s="183" t="s">
        <v>1536</v>
      </c>
      <c r="B7" s="184">
        <f>B8+B10+B11+B12</f>
        <v>2486</v>
      </c>
      <c r="C7" s="184">
        <f>C8+C10+C11+C12</f>
        <v>2486</v>
      </c>
      <c r="D7" s="184">
        <f>D8+D10+D11+D12</f>
        <v>0</v>
      </c>
    </row>
    <row r="8" spans="1:4">
      <c r="A8" s="185" t="s">
        <v>1537</v>
      </c>
      <c r="B8" s="184">
        <f t="shared" ref="B8:B66" si="0">C8+D8</f>
        <v>980</v>
      </c>
      <c r="C8" s="186">
        <v>980</v>
      </c>
      <c r="D8" s="186"/>
    </row>
    <row r="9" spans="1:4">
      <c r="A9" s="185" t="s">
        <v>1538</v>
      </c>
      <c r="B9" s="184">
        <f t="shared" si="0"/>
        <v>200</v>
      </c>
      <c r="C9" s="186">
        <v>200</v>
      </c>
      <c r="D9" s="186"/>
    </row>
    <row r="10" spans="1:4">
      <c r="A10" s="185" t="s">
        <v>1539</v>
      </c>
      <c r="B10" s="184">
        <f t="shared" si="0"/>
        <v>196</v>
      </c>
      <c r="C10" s="186">
        <v>196</v>
      </c>
      <c r="D10" s="186"/>
    </row>
    <row r="11" spans="1:4">
      <c r="A11" s="185" t="s">
        <v>1540</v>
      </c>
      <c r="B11" s="184">
        <f t="shared" si="0"/>
        <v>500</v>
      </c>
      <c r="C11" s="186">
        <v>500</v>
      </c>
      <c r="D11" s="186"/>
    </row>
    <row r="12" spans="1:4">
      <c r="A12" s="185" t="s">
        <v>1541</v>
      </c>
      <c r="B12" s="184">
        <f t="shared" si="0"/>
        <v>810</v>
      </c>
      <c r="C12" s="186">
        <v>810</v>
      </c>
      <c r="D12" s="186"/>
    </row>
    <row r="13" spans="1:4">
      <c r="A13" s="183" t="s">
        <v>1542</v>
      </c>
      <c r="B13" s="184">
        <f>B14+B15+B17+B18+B19</f>
        <v>2973.7</v>
      </c>
      <c r="C13" s="184">
        <f>C14+C15+C17+C18+C19</f>
        <v>2878.7</v>
      </c>
      <c r="D13" s="184">
        <f>D14+D15+D17+D18+D19</f>
        <v>95</v>
      </c>
    </row>
    <row r="14" spans="1:4">
      <c r="A14" s="187" t="s">
        <v>1543</v>
      </c>
      <c r="B14" s="184">
        <f t="shared" si="0"/>
        <v>19.7</v>
      </c>
      <c r="C14" s="188">
        <v>19.7</v>
      </c>
      <c r="D14" s="189"/>
    </row>
    <row r="15" spans="1:4">
      <c r="A15" s="187" t="s">
        <v>1544</v>
      </c>
      <c r="B15" s="184">
        <f t="shared" si="0"/>
        <v>361</v>
      </c>
      <c r="C15" s="188">
        <v>361</v>
      </c>
      <c r="D15" s="189"/>
    </row>
    <row r="16" spans="1:4">
      <c r="A16" s="187" t="s">
        <v>1545</v>
      </c>
      <c r="B16" s="184">
        <f t="shared" si="0"/>
        <v>140</v>
      </c>
      <c r="C16" s="188">
        <v>140</v>
      </c>
      <c r="D16" s="189"/>
    </row>
    <row r="17" spans="1:4">
      <c r="A17" s="187" t="s">
        <v>1546</v>
      </c>
      <c r="B17" s="184">
        <f t="shared" si="0"/>
        <v>70</v>
      </c>
      <c r="C17" s="188"/>
      <c r="D17" s="189">
        <v>70</v>
      </c>
    </row>
    <row r="18" spans="1:4">
      <c r="A18" s="187" t="s">
        <v>1547</v>
      </c>
      <c r="B18" s="184">
        <f t="shared" si="0"/>
        <v>2498</v>
      </c>
      <c r="C18" s="188">
        <v>2498</v>
      </c>
      <c r="D18" s="189"/>
    </row>
    <row r="19" spans="1:4">
      <c r="A19" s="190" t="s">
        <v>1548</v>
      </c>
      <c r="B19" s="184">
        <f t="shared" si="0"/>
        <v>25</v>
      </c>
      <c r="C19" s="191"/>
      <c r="D19" s="191">
        <v>25</v>
      </c>
    </row>
    <row r="20" spans="1:4">
      <c r="A20" s="192" t="s">
        <v>1549</v>
      </c>
      <c r="B20" s="184">
        <f>B21+B22+B23+B24+B25+B26+B27+B28</f>
        <v>5728</v>
      </c>
      <c r="C20" s="184">
        <f>C21+C22+C23+C24+C25+C26+C27+C28</f>
        <v>2830</v>
      </c>
      <c r="D20" s="184">
        <f>D21+D22+D23+D24+D25+D26+D27+D28</f>
        <v>2898</v>
      </c>
    </row>
    <row r="21" spans="1:4">
      <c r="A21" s="193" t="s">
        <v>1550</v>
      </c>
      <c r="B21" s="184">
        <f t="shared" si="0"/>
        <v>172</v>
      </c>
      <c r="C21" s="191"/>
      <c r="D21" s="191">
        <v>172</v>
      </c>
    </row>
    <row r="22" spans="1:4">
      <c r="A22" s="187" t="s">
        <v>1551</v>
      </c>
      <c r="B22" s="184">
        <f t="shared" si="0"/>
        <v>50</v>
      </c>
      <c r="C22" s="189"/>
      <c r="D22" s="189">
        <v>50</v>
      </c>
    </row>
    <row r="23" spans="1:4">
      <c r="A23" s="187" t="s">
        <v>1552</v>
      </c>
      <c r="B23" s="184">
        <f t="shared" si="0"/>
        <v>100</v>
      </c>
      <c r="C23" s="194"/>
      <c r="D23" s="189">
        <v>100</v>
      </c>
    </row>
    <row r="24" spans="1:4">
      <c r="A24" s="187" t="s">
        <v>1553</v>
      </c>
      <c r="B24" s="184">
        <f t="shared" si="0"/>
        <v>376</v>
      </c>
      <c r="C24" s="194"/>
      <c r="D24" s="189">
        <v>376</v>
      </c>
    </row>
    <row r="25" spans="1:4">
      <c r="A25" s="187" t="s">
        <v>1554</v>
      </c>
      <c r="B25" s="184">
        <f t="shared" si="0"/>
        <v>930</v>
      </c>
      <c r="C25" s="194">
        <v>930</v>
      </c>
      <c r="D25" s="189"/>
    </row>
    <row r="26" spans="1:4">
      <c r="A26" s="187" t="s">
        <v>1555</v>
      </c>
      <c r="B26" s="184">
        <f t="shared" si="0"/>
        <v>1700</v>
      </c>
      <c r="C26" s="194">
        <v>1500</v>
      </c>
      <c r="D26" s="189">
        <v>200</v>
      </c>
    </row>
    <row r="27" spans="1:4">
      <c r="A27" s="187" t="s">
        <v>1556</v>
      </c>
      <c r="B27" s="184">
        <f t="shared" si="0"/>
        <v>2000</v>
      </c>
      <c r="C27" s="194"/>
      <c r="D27" s="189">
        <v>2000</v>
      </c>
    </row>
    <row r="28" spans="1:4">
      <c r="A28" s="187" t="s">
        <v>1557</v>
      </c>
      <c r="B28" s="184">
        <f t="shared" si="0"/>
        <v>400</v>
      </c>
      <c r="C28" s="194">
        <v>400</v>
      </c>
      <c r="D28" s="189"/>
    </row>
    <row r="29" spans="1:4">
      <c r="A29" s="195" t="s">
        <v>1558</v>
      </c>
      <c r="B29" s="184">
        <f>B30+B31+B32</f>
        <v>6194.86</v>
      </c>
      <c r="C29" s="184">
        <f>C30+C31+C32</f>
        <v>6038</v>
      </c>
      <c r="D29" s="184">
        <f>D30+D31+D32</f>
        <v>156.86000000000001</v>
      </c>
    </row>
    <row r="30" spans="1:4">
      <c r="A30" s="196" t="s">
        <v>1559</v>
      </c>
      <c r="B30" s="184">
        <f t="shared" si="0"/>
        <v>2400</v>
      </c>
      <c r="C30" s="194">
        <v>2400</v>
      </c>
      <c r="D30" s="189"/>
    </row>
    <row r="31" spans="1:4">
      <c r="A31" s="196" t="s">
        <v>1560</v>
      </c>
      <c r="B31" s="184">
        <f t="shared" si="0"/>
        <v>3638</v>
      </c>
      <c r="C31" s="194">
        <v>3638</v>
      </c>
      <c r="D31" s="189"/>
    </row>
    <row r="32" spans="1:4">
      <c r="A32" s="187" t="s">
        <v>1561</v>
      </c>
      <c r="B32" s="184">
        <f t="shared" si="0"/>
        <v>156.86000000000001</v>
      </c>
      <c r="C32" s="197"/>
      <c r="D32" s="197">
        <v>156.86000000000001</v>
      </c>
    </row>
    <row r="33" spans="1:4">
      <c r="A33" s="198" t="s">
        <v>1562</v>
      </c>
      <c r="B33" s="184">
        <f>B34+B35+B36+B37+B38+B39</f>
        <v>1078.3</v>
      </c>
      <c r="C33" s="184">
        <f>C34+C35+C36+C37+C38+C39</f>
        <v>700</v>
      </c>
      <c r="D33" s="184">
        <f>D34+D35+D36+D37+D38+D39</f>
        <v>378.3</v>
      </c>
    </row>
    <row r="34" spans="1:4">
      <c r="A34" s="187" t="s">
        <v>1563</v>
      </c>
      <c r="B34" s="184">
        <f t="shared" si="0"/>
        <v>43.3</v>
      </c>
      <c r="C34" s="197"/>
      <c r="D34" s="197">
        <v>43.3</v>
      </c>
    </row>
    <row r="35" spans="1:4">
      <c r="A35" s="187" t="s">
        <v>1564</v>
      </c>
      <c r="B35" s="184">
        <f t="shared" si="0"/>
        <v>20</v>
      </c>
      <c r="C35" s="199"/>
      <c r="D35" s="199">
        <v>20</v>
      </c>
    </row>
    <row r="36" spans="1:4">
      <c r="A36" s="200" t="s">
        <v>1565</v>
      </c>
      <c r="B36" s="184">
        <f t="shared" si="0"/>
        <v>15</v>
      </c>
      <c r="C36" s="197"/>
      <c r="D36" s="197">
        <v>15</v>
      </c>
    </row>
    <row r="37" spans="1:4">
      <c r="A37" s="200" t="s">
        <v>1566</v>
      </c>
      <c r="B37" s="184">
        <f t="shared" si="0"/>
        <v>300</v>
      </c>
      <c r="C37" s="197"/>
      <c r="D37" s="197">
        <v>300</v>
      </c>
    </row>
    <row r="38" spans="1:4">
      <c r="A38" s="200" t="s">
        <v>1567</v>
      </c>
      <c r="B38" s="184">
        <f t="shared" si="0"/>
        <v>150</v>
      </c>
      <c r="C38" s="197">
        <v>150</v>
      </c>
      <c r="D38" s="197"/>
    </row>
    <row r="39" spans="1:4">
      <c r="A39" s="200" t="s">
        <v>1568</v>
      </c>
      <c r="B39" s="184">
        <f t="shared" si="0"/>
        <v>550</v>
      </c>
      <c r="C39" s="197">
        <v>550</v>
      </c>
      <c r="D39" s="197"/>
    </row>
    <row r="40" spans="1:4">
      <c r="A40" s="201" t="s">
        <v>1569</v>
      </c>
      <c r="B40" s="184">
        <f>B41</f>
        <v>3000</v>
      </c>
      <c r="C40" s="184">
        <f>C41</f>
        <v>0</v>
      </c>
      <c r="D40" s="184">
        <f>D41</f>
        <v>3000</v>
      </c>
    </row>
    <row r="41" spans="1:4">
      <c r="A41" s="200" t="s">
        <v>1570</v>
      </c>
      <c r="B41" s="184">
        <f t="shared" si="0"/>
        <v>3000</v>
      </c>
      <c r="C41" s="197"/>
      <c r="D41" s="197">
        <v>3000</v>
      </c>
    </row>
    <row r="42" spans="1:4">
      <c r="A42" s="201" t="s">
        <v>1571</v>
      </c>
      <c r="B42" s="184">
        <f>B43+B44+B45+B46+B47+B48</f>
        <v>1580</v>
      </c>
      <c r="C42" s="184">
        <f>C43+C44+C45+C46+C47+C48</f>
        <v>1360</v>
      </c>
      <c r="D42" s="184">
        <f>D43+D44+D45+D46+D47+D48</f>
        <v>220</v>
      </c>
    </row>
    <row r="43" spans="1:4">
      <c r="A43" s="200" t="s">
        <v>1572</v>
      </c>
      <c r="B43" s="184">
        <f t="shared" si="0"/>
        <v>220</v>
      </c>
      <c r="C43" s="189"/>
      <c r="D43" s="189">
        <v>220</v>
      </c>
    </row>
    <row r="44" spans="1:4">
      <c r="A44" s="200" t="s">
        <v>1573</v>
      </c>
      <c r="B44" s="184">
        <f t="shared" si="0"/>
        <v>168</v>
      </c>
      <c r="C44" s="189">
        <v>168</v>
      </c>
      <c r="D44" s="189"/>
    </row>
    <row r="45" spans="1:4">
      <c r="A45" s="200" t="s">
        <v>1574</v>
      </c>
      <c r="B45" s="184">
        <f t="shared" si="0"/>
        <v>800</v>
      </c>
      <c r="C45" s="189">
        <v>800</v>
      </c>
      <c r="D45" s="189"/>
    </row>
    <row r="46" spans="1:4">
      <c r="A46" s="200" t="s">
        <v>1575</v>
      </c>
      <c r="B46" s="184">
        <f t="shared" si="0"/>
        <v>150</v>
      </c>
      <c r="C46" s="189">
        <v>150</v>
      </c>
      <c r="D46" s="189"/>
    </row>
    <row r="47" spans="1:4">
      <c r="A47" s="200" t="s">
        <v>1576</v>
      </c>
      <c r="B47" s="184">
        <f t="shared" si="0"/>
        <v>45</v>
      </c>
      <c r="C47" s="189">
        <v>45</v>
      </c>
      <c r="D47" s="189"/>
    </row>
    <row r="48" spans="1:4">
      <c r="A48" s="200" t="s">
        <v>1577</v>
      </c>
      <c r="B48" s="184">
        <f t="shared" si="0"/>
        <v>197</v>
      </c>
      <c r="C48" s="189">
        <v>197</v>
      </c>
      <c r="D48" s="189"/>
    </row>
    <row r="49" spans="1:4">
      <c r="A49" s="201" t="s">
        <v>1578</v>
      </c>
      <c r="B49" s="184">
        <f>B50+B51</f>
        <v>25200</v>
      </c>
      <c r="C49" s="184">
        <f>C50+C51</f>
        <v>25200</v>
      </c>
      <c r="D49" s="184">
        <f>D50+D51</f>
        <v>0</v>
      </c>
    </row>
    <row r="50" spans="1:4">
      <c r="A50" s="200" t="s">
        <v>1579</v>
      </c>
      <c r="B50" s="184">
        <f t="shared" si="0"/>
        <v>15000</v>
      </c>
      <c r="C50" s="189">
        <v>15000</v>
      </c>
      <c r="D50" s="189"/>
    </row>
    <row r="51" spans="1:4">
      <c r="A51" s="200" t="s">
        <v>1580</v>
      </c>
      <c r="B51" s="184">
        <f t="shared" si="0"/>
        <v>10200</v>
      </c>
      <c r="C51" s="189">
        <v>10200</v>
      </c>
      <c r="D51" s="189"/>
    </row>
    <row r="52" spans="1:4">
      <c r="A52" s="201" t="s">
        <v>1581</v>
      </c>
      <c r="B52" s="184">
        <f>B53+B54+B55+B56+B57+B58+B59</f>
        <v>5800</v>
      </c>
      <c r="C52" s="184">
        <f>C53+C54+C55+C56+C57+C58+C59</f>
        <v>3100</v>
      </c>
      <c r="D52" s="184">
        <f>D53+D54+D55+D56+D57+D58+D59</f>
        <v>2700</v>
      </c>
    </row>
    <row r="53" spans="1:4">
      <c r="A53" s="200" t="s">
        <v>1582</v>
      </c>
      <c r="B53" s="184">
        <f t="shared" si="0"/>
        <v>1200</v>
      </c>
      <c r="C53" s="189">
        <v>1200</v>
      </c>
      <c r="D53" s="189"/>
    </row>
    <row r="54" spans="1:4">
      <c r="A54" s="200" t="s">
        <v>1583</v>
      </c>
      <c r="B54" s="184">
        <f t="shared" si="0"/>
        <v>1000</v>
      </c>
      <c r="C54" s="189">
        <v>1000</v>
      </c>
      <c r="D54" s="189"/>
    </row>
    <row r="55" spans="1:4">
      <c r="A55" s="200" t="s">
        <v>1584</v>
      </c>
      <c r="B55" s="184">
        <f t="shared" si="0"/>
        <v>800</v>
      </c>
      <c r="C55" s="189">
        <v>800</v>
      </c>
      <c r="D55" s="189"/>
    </row>
    <row r="56" spans="1:4">
      <c r="A56" s="200" t="s">
        <v>1585</v>
      </c>
      <c r="B56" s="184">
        <f t="shared" si="0"/>
        <v>100</v>
      </c>
      <c r="C56" s="189">
        <v>100</v>
      </c>
      <c r="D56" s="189"/>
    </row>
    <row r="57" spans="1:4">
      <c r="A57" s="200" t="s">
        <v>1586</v>
      </c>
      <c r="B57" s="184">
        <f t="shared" si="0"/>
        <v>900</v>
      </c>
      <c r="C57" s="189"/>
      <c r="D57" s="189">
        <v>900</v>
      </c>
    </row>
    <row r="58" spans="1:4">
      <c r="A58" s="202" t="s">
        <v>1587</v>
      </c>
      <c r="B58" s="184">
        <f t="shared" si="0"/>
        <v>600</v>
      </c>
      <c r="C58" s="197"/>
      <c r="D58" s="189">
        <v>600</v>
      </c>
    </row>
    <row r="59" spans="1:4">
      <c r="A59" s="203" t="s">
        <v>1588</v>
      </c>
      <c r="B59" s="184">
        <f t="shared" si="0"/>
        <v>1200</v>
      </c>
      <c r="C59" s="189"/>
      <c r="D59" s="189">
        <v>1200</v>
      </c>
    </row>
    <row r="60" spans="1:4">
      <c r="A60" s="204" t="s">
        <v>1589</v>
      </c>
      <c r="B60" s="184">
        <f>B61+B62+B63</f>
        <v>2365</v>
      </c>
      <c r="C60" s="184">
        <f>C61+C62+C63</f>
        <v>2365</v>
      </c>
      <c r="D60" s="184">
        <f>D61+D62+D63</f>
        <v>0</v>
      </c>
    </row>
    <row r="61" spans="1:4">
      <c r="A61" s="193" t="s">
        <v>1590</v>
      </c>
      <c r="B61" s="184">
        <f t="shared" si="0"/>
        <v>1000</v>
      </c>
      <c r="C61" s="189">
        <v>1000</v>
      </c>
      <c r="D61" s="189"/>
    </row>
    <row r="62" spans="1:4">
      <c r="A62" s="193" t="s">
        <v>1591</v>
      </c>
      <c r="B62" s="184">
        <f t="shared" si="0"/>
        <v>1165</v>
      </c>
      <c r="C62" s="189">
        <v>1165</v>
      </c>
      <c r="D62" s="189"/>
    </row>
    <row r="63" spans="1:4">
      <c r="A63" s="193" t="s">
        <v>1592</v>
      </c>
      <c r="B63" s="184">
        <f t="shared" si="0"/>
        <v>200</v>
      </c>
      <c r="C63" s="189">
        <v>200</v>
      </c>
      <c r="D63" s="189"/>
    </row>
    <row r="64" spans="1:4">
      <c r="A64" s="195" t="s">
        <v>1593</v>
      </c>
      <c r="B64" s="184">
        <f>B65+B66</f>
        <v>7000</v>
      </c>
      <c r="C64" s="184">
        <f>C65+C66</f>
        <v>4000</v>
      </c>
      <c r="D64" s="184">
        <f>D65+D66</f>
        <v>3000</v>
      </c>
    </row>
    <row r="65" spans="1:4">
      <c r="A65" s="196" t="s">
        <v>1594</v>
      </c>
      <c r="B65" s="184">
        <f t="shared" si="0"/>
        <v>4000</v>
      </c>
      <c r="C65" s="205">
        <v>4000</v>
      </c>
      <c r="D65" s="205"/>
    </row>
    <row r="66" spans="1:4">
      <c r="A66" s="196" t="s">
        <v>1595</v>
      </c>
      <c r="B66" s="184">
        <f t="shared" si="0"/>
        <v>3000</v>
      </c>
      <c r="C66" s="205"/>
      <c r="D66" s="205">
        <v>3000</v>
      </c>
    </row>
    <row r="67" spans="1:4">
      <c r="A67" s="195" t="s">
        <v>1596</v>
      </c>
      <c r="B67" s="206">
        <v>63575.86</v>
      </c>
      <c r="C67" s="205">
        <v>51127.7</v>
      </c>
      <c r="D67" s="205">
        <v>12448.16</v>
      </c>
    </row>
    <row r="69" spans="1:4">
      <c r="A69" s="276" t="s">
        <v>1607</v>
      </c>
      <c r="B69" s="276"/>
      <c r="C69" s="276"/>
      <c r="D69" s="276"/>
    </row>
  </sheetData>
  <mergeCells count="4">
    <mergeCell ref="A1:D1"/>
    <mergeCell ref="A5:A6"/>
    <mergeCell ref="B5:D5"/>
    <mergeCell ref="A69:D6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9"/>
  <sheetViews>
    <sheetView workbookViewId="0">
      <selection activeCell="A2" sqref="A2:D2"/>
    </sheetView>
  </sheetViews>
  <sheetFormatPr defaultRowHeight="13.5"/>
  <cols>
    <col min="1" max="1" width="24.25" style="25" customWidth="1"/>
    <col min="2" max="2" width="21.75" style="50" customWidth="1"/>
    <col min="3" max="3" width="19" style="25" customWidth="1"/>
    <col min="4" max="4" width="17.375" style="50" customWidth="1"/>
    <col min="5" max="16384" width="9" style="25"/>
  </cols>
  <sheetData>
    <row r="1" spans="1:4" ht="14.25">
      <c r="A1" s="24"/>
    </row>
    <row r="2" spans="1:4" s="24" customFormat="1" ht="20.25">
      <c r="A2" s="207" t="s">
        <v>1599</v>
      </c>
      <c r="B2" s="207"/>
      <c r="C2" s="207"/>
      <c r="D2" s="207"/>
    </row>
    <row r="3" spans="1:4" ht="14.25">
      <c r="A3" s="24"/>
      <c r="D3" s="51" t="s">
        <v>61</v>
      </c>
    </row>
    <row r="4" spans="1:4" ht="18.75">
      <c r="A4" s="239" t="s">
        <v>1130</v>
      </c>
      <c r="B4" s="240"/>
      <c r="C4" s="239" t="s">
        <v>1131</v>
      </c>
      <c r="D4" s="240"/>
    </row>
    <row r="5" spans="1:4" ht="14.25">
      <c r="A5" s="27" t="s">
        <v>93</v>
      </c>
      <c r="B5" s="27" t="s">
        <v>94</v>
      </c>
      <c r="C5" s="27" t="s">
        <v>3</v>
      </c>
      <c r="D5" s="27" t="s">
        <v>94</v>
      </c>
    </row>
    <row r="6" spans="1:4">
      <c r="A6" s="52" t="s">
        <v>1132</v>
      </c>
      <c r="B6" s="53">
        <v>98800</v>
      </c>
      <c r="C6" s="52" t="s">
        <v>1133</v>
      </c>
      <c r="D6" s="53">
        <v>242205</v>
      </c>
    </row>
    <row r="7" spans="1:4">
      <c r="A7" s="54" t="s">
        <v>1134</v>
      </c>
      <c r="B7" s="53">
        <v>297316</v>
      </c>
      <c r="C7" s="54" t="s">
        <v>1135</v>
      </c>
      <c r="D7" s="53">
        <v>1539111</v>
      </c>
    </row>
    <row r="8" spans="1:4">
      <c r="A8" s="56" t="s">
        <v>1136</v>
      </c>
      <c r="B8" s="53">
        <v>141670</v>
      </c>
      <c r="C8" s="56" t="s">
        <v>1137</v>
      </c>
      <c r="D8" s="53">
        <v>1800</v>
      </c>
    </row>
    <row r="9" spans="1:4">
      <c r="A9" s="56" t="s">
        <v>1138</v>
      </c>
      <c r="B9" s="53">
        <v>7507</v>
      </c>
      <c r="C9" s="56" t="s">
        <v>1139</v>
      </c>
      <c r="D9" s="53"/>
    </row>
    <row r="10" spans="1:4">
      <c r="A10" s="57" t="s">
        <v>1140</v>
      </c>
      <c r="B10" s="55">
        <v>674</v>
      </c>
      <c r="C10" s="56" t="s">
        <v>1141</v>
      </c>
      <c r="D10" s="53">
        <v>1800</v>
      </c>
    </row>
    <row r="11" spans="1:4">
      <c r="A11" s="57" t="s">
        <v>1142</v>
      </c>
      <c r="B11" s="55">
        <v>90</v>
      </c>
      <c r="C11" s="56"/>
      <c r="D11" s="53"/>
    </row>
    <row r="12" spans="1:4">
      <c r="A12" s="57" t="s">
        <v>1143</v>
      </c>
      <c r="B12" s="55">
        <v>944</v>
      </c>
      <c r="C12" s="56" t="s">
        <v>13</v>
      </c>
      <c r="D12" s="53"/>
    </row>
    <row r="13" spans="1:4">
      <c r="A13" s="57" t="s">
        <v>1144</v>
      </c>
      <c r="B13" s="55">
        <v>96</v>
      </c>
      <c r="C13" s="56" t="s">
        <v>13</v>
      </c>
      <c r="D13" s="53"/>
    </row>
    <row r="14" spans="1:4">
      <c r="A14" s="57" t="s">
        <v>1145</v>
      </c>
      <c r="B14" s="53">
        <v>5703</v>
      </c>
      <c r="C14" s="56" t="s">
        <v>13</v>
      </c>
      <c r="D14" s="53"/>
    </row>
    <row r="15" spans="1:4">
      <c r="A15" s="57" t="s">
        <v>1146</v>
      </c>
      <c r="B15" s="53"/>
      <c r="C15" s="56" t="s">
        <v>13</v>
      </c>
      <c r="D15" s="53"/>
    </row>
    <row r="16" spans="1:4">
      <c r="A16" s="57" t="s">
        <v>1147</v>
      </c>
      <c r="B16" s="53">
        <v>70564</v>
      </c>
      <c r="C16" s="56" t="s">
        <v>13</v>
      </c>
      <c r="D16" s="53"/>
    </row>
    <row r="17" spans="1:4">
      <c r="A17" s="57" t="s">
        <v>1148</v>
      </c>
      <c r="B17" s="53"/>
      <c r="C17" s="56" t="s">
        <v>13</v>
      </c>
      <c r="D17" s="53"/>
    </row>
    <row r="18" spans="1:4">
      <c r="A18" s="58" t="s">
        <v>1149</v>
      </c>
      <c r="B18" s="59">
        <v>16940</v>
      </c>
      <c r="C18" s="56" t="s">
        <v>13</v>
      </c>
      <c r="D18" s="53"/>
    </row>
    <row r="19" spans="1:4">
      <c r="A19" s="60" t="s">
        <v>1150</v>
      </c>
      <c r="B19" s="61">
        <v>9380</v>
      </c>
      <c r="C19" s="56" t="s">
        <v>13</v>
      </c>
      <c r="D19" s="53"/>
    </row>
    <row r="20" spans="1:4">
      <c r="A20" s="60" t="s">
        <v>1151</v>
      </c>
      <c r="B20" s="61">
        <v>5141</v>
      </c>
      <c r="C20" s="56" t="s">
        <v>13</v>
      </c>
      <c r="D20" s="53"/>
    </row>
    <row r="21" spans="1:4">
      <c r="A21" s="60" t="s">
        <v>1152</v>
      </c>
      <c r="B21" s="61"/>
      <c r="C21" s="56" t="s">
        <v>13</v>
      </c>
      <c r="D21" s="53"/>
    </row>
    <row r="22" spans="1:4">
      <c r="A22" s="60" t="s">
        <v>1153</v>
      </c>
      <c r="B22" s="62"/>
      <c r="C22" s="56" t="s">
        <v>13</v>
      </c>
      <c r="D22" s="53"/>
    </row>
    <row r="23" spans="1:4">
      <c r="A23" s="60" t="s">
        <v>1154</v>
      </c>
      <c r="B23" s="61">
        <v>562</v>
      </c>
      <c r="C23" s="56" t="s">
        <v>13</v>
      </c>
      <c r="D23" s="53"/>
    </row>
    <row r="24" spans="1:4">
      <c r="A24" s="60" t="s">
        <v>1155</v>
      </c>
      <c r="B24" s="61">
        <v>982</v>
      </c>
      <c r="C24" s="56" t="s">
        <v>13</v>
      </c>
      <c r="D24" s="53"/>
    </row>
    <row r="25" spans="1:4">
      <c r="A25" s="60" t="s">
        <v>1156</v>
      </c>
      <c r="B25" s="61">
        <v>2059</v>
      </c>
      <c r="C25" s="56" t="s">
        <v>13</v>
      </c>
      <c r="D25" s="53"/>
    </row>
    <row r="26" spans="1:4">
      <c r="A26" s="60" t="s">
        <v>1157</v>
      </c>
      <c r="B26" s="61">
        <v>1979</v>
      </c>
      <c r="C26" s="56" t="s">
        <v>13</v>
      </c>
      <c r="D26" s="53"/>
    </row>
    <row r="27" spans="1:4">
      <c r="A27" s="58" t="s">
        <v>1158</v>
      </c>
      <c r="B27" s="59">
        <v>5069</v>
      </c>
      <c r="C27" s="56" t="s">
        <v>13</v>
      </c>
      <c r="D27" s="53"/>
    </row>
    <row r="28" spans="1:4">
      <c r="A28" s="60" t="s">
        <v>1159</v>
      </c>
      <c r="B28" s="61">
        <v>335</v>
      </c>
      <c r="C28" s="60" t="s">
        <v>13</v>
      </c>
      <c r="D28" s="63"/>
    </row>
    <row r="29" spans="1:4">
      <c r="A29" s="60" t="s">
        <v>1160</v>
      </c>
      <c r="B29" s="61"/>
      <c r="C29" s="60" t="s">
        <v>13</v>
      </c>
      <c r="D29" s="53"/>
    </row>
    <row r="30" spans="1:4">
      <c r="A30" s="60" t="s">
        <v>1161</v>
      </c>
      <c r="B30" s="61"/>
      <c r="C30" s="60" t="s">
        <v>13</v>
      </c>
      <c r="D30" s="53"/>
    </row>
    <row r="31" spans="1:4">
      <c r="A31" s="60" t="s">
        <v>1162</v>
      </c>
      <c r="B31" s="61">
        <v>8014</v>
      </c>
      <c r="C31" s="58" t="s">
        <v>13</v>
      </c>
      <c r="D31" s="53"/>
    </row>
    <row r="32" spans="1:4">
      <c r="A32" s="60" t="s">
        <v>1163</v>
      </c>
      <c r="B32" s="61">
        <v>103</v>
      </c>
      <c r="C32" s="60" t="s">
        <v>13</v>
      </c>
      <c r="D32" s="53"/>
    </row>
    <row r="33" spans="1:4">
      <c r="A33" s="60" t="s">
        <v>1164</v>
      </c>
      <c r="B33" s="61"/>
      <c r="C33" s="60" t="s">
        <v>13</v>
      </c>
      <c r="D33" s="53"/>
    </row>
    <row r="34" spans="1:4">
      <c r="A34" s="60" t="s">
        <v>1165</v>
      </c>
      <c r="B34" s="61"/>
      <c r="C34" s="60" t="s">
        <v>13</v>
      </c>
      <c r="D34" s="53"/>
    </row>
    <row r="35" spans="1:4">
      <c r="A35" s="60" t="s">
        <v>1166</v>
      </c>
      <c r="B35" s="61"/>
      <c r="C35" s="60" t="s">
        <v>13</v>
      </c>
      <c r="D35" s="53"/>
    </row>
    <row r="36" spans="1:4">
      <c r="A36" s="60" t="s">
        <v>1167</v>
      </c>
      <c r="B36" s="61">
        <v>20000</v>
      </c>
      <c r="C36" s="60" t="s">
        <v>13</v>
      </c>
      <c r="D36" s="53"/>
    </row>
    <row r="37" spans="1:4">
      <c r="A37" s="60" t="s">
        <v>1168</v>
      </c>
      <c r="B37" s="53">
        <v>59076</v>
      </c>
      <c r="C37" s="60" t="s">
        <v>13</v>
      </c>
      <c r="D37" s="53"/>
    </row>
    <row r="38" spans="1:4">
      <c r="A38" s="60" t="s">
        <v>985</v>
      </c>
      <c r="B38" s="53">
        <v>430</v>
      </c>
      <c r="C38" s="60" t="s">
        <v>13</v>
      </c>
      <c r="D38" s="53"/>
    </row>
    <row r="39" spans="1:4">
      <c r="A39" s="60" t="s">
        <v>1169</v>
      </c>
      <c r="B39" s="53"/>
      <c r="C39" s="60" t="s">
        <v>13</v>
      </c>
      <c r="D39" s="53"/>
    </row>
    <row r="40" spans="1:4">
      <c r="A40" s="60" t="s">
        <v>1170</v>
      </c>
      <c r="B40" s="53"/>
      <c r="C40" s="56" t="s">
        <v>13</v>
      </c>
      <c r="D40" s="53"/>
    </row>
    <row r="41" spans="1:4">
      <c r="A41" s="60" t="s">
        <v>1171</v>
      </c>
      <c r="B41" s="53">
        <v>450</v>
      </c>
      <c r="C41" s="56" t="s">
        <v>13</v>
      </c>
      <c r="D41" s="53"/>
    </row>
    <row r="42" spans="1:4">
      <c r="A42" s="60" t="s">
        <v>986</v>
      </c>
      <c r="B42" s="53">
        <v>3720</v>
      </c>
      <c r="C42" s="56" t="s">
        <v>13</v>
      </c>
      <c r="D42" s="53"/>
    </row>
    <row r="43" spans="1:4">
      <c r="A43" s="60" t="s">
        <v>1172</v>
      </c>
      <c r="B43" s="53">
        <v>309</v>
      </c>
      <c r="C43" s="56" t="s">
        <v>13</v>
      </c>
      <c r="D43" s="53"/>
    </row>
    <row r="44" spans="1:4">
      <c r="A44" s="60" t="s">
        <v>987</v>
      </c>
      <c r="B44" s="53">
        <v>2191</v>
      </c>
      <c r="C44" s="56" t="s">
        <v>13</v>
      </c>
      <c r="D44" s="53"/>
    </row>
    <row r="45" spans="1:4">
      <c r="A45" s="60" t="s">
        <v>1173</v>
      </c>
      <c r="B45" s="53">
        <v>6574</v>
      </c>
      <c r="C45" s="56" t="s">
        <v>13</v>
      </c>
      <c r="D45" s="53"/>
    </row>
    <row r="46" spans="1:4">
      <c r="A46" s="60" t="s">
        <v>1174</v>
      </c>
      <c r="B46" s="53">
        <v>3330</v>
      </c>
      <c r="C46" s="56" t="s">
        <v>13</v>
      </c>
      <c r="D46" s="53"/>
    </row>
    <row r="47" spans="1:4">
      <c r="A47" s="60" t="s">
        <v>989</v>
      </c>
      <c r="B47" s="53">
        <v>1800</v>
      </c>
      <c r="C47" s="56" t="s">
        <v>13</v>
      </c>
      <c r="D47" s="53"/>
    </row>
    <row r="48" spans="1:4">
      <c r="A48" s="60" t="s">
        <v>1175</v>
      </c>
      <c r="B48" s="53">
        <v>2470</v>
      </c>
      <c r="C48" s="56" t="s">
        <v>13</v>
      </c>
      <c r="D48" s="53"/>
    </row>
    <row r="49" spans="1:4">
      <c r="A49" s="60" t="s">
        <v>1176</v>
      </c>
      <c r="B49" s="53">
        <v>24956</v>
      </c>
      <c r="C49" s="56" t="s">
        <v>13</v>
      </c>
      <c r="D49" s="53"/>
    </row>
    <row r="50" spans="1:4">
      <c r="A50" s="60" t="s">
        <v>990</v>
      </c>
      <c r="B50" s="53">
        <v>262</v>
      </c>
      <c r="C50" s="56" t="s">
        <v>13</v>
      </c>
      <c r="D50" s="53"/>
    </row>
    <row r="51" spans="1:4">
      <c r="A51" s="60" t="s">
        <v>1177</v>
      </c>
      <c r="B51" s="53">
        <v>7132</v>
      </c>
      <c r="C51" s="56" t="s">
        <v>13</v>
      </c>
      <c r="D51" s="53"/>
    </row>
    <row r="52" spans="1:4">
      <c r="A52" s="60" t="s">
        <v>1178</v>
      </c>
      <c r="B52" s="53">
        <v>4335</v>
      </c>
      <c r="C52" s="56" t="s">
        <v>13</v>
      </c>
      <c r="D52" s="53"/>
    </row>
    <row r="53" spans="1:4">
      <c r="A53" s="60" t="s">
        <v>1179</v>
      </c>
      <c r="B53" s="53">
        <v>111</v>
      </c>
      <c r="C53" s="56" t="s">
        <v>13</v>
      </c>
      <c r="D53" s="53"/>
    </row>
    <row r="54" spans="1:4">
      <c r="A54" s="60" t="s">
        <v>1180</v>
      </c>
      <c r="B54" s="53">
        <v>10</v>
      </c>
      <c r="C54" s="60" t="s">
        <v>13</v>
      </c>
      <c r="D54" s="53"/>
    </row>
    <row r="55" spans="1:4">
      <c r="A55" s="60" t="s">
        <v>991</v>
      </c>
      <c r="B55" s="53">
        <v>303</v>
      </c>
      <c r="C55" s="60" t="s">
        <v>13</v>
      </c>
      <c r="D55" s="53"/>
    </row>
    <row r="56" spans="1:4">
      <c r="A56" s="60" t="s">
        <v>1181</v>
      </c>
      <c r="B56" s="53">
        <v>553</v>
      </c>
      <c r="C56" s="60" t="s">
        <v>13</v>
      </c>
      <c r="D56" s="53"/>
    </row>
    <row r="57" spans="1:4">
      <c r="A57" s="64" t="s">
        <v>1182</v>
      </c>
      <c r="B57" s="53">
        <v>140</v>
      </c>
      <c r="C57" s="60" t="s">
        <v>13</v>
      </c>
      <c r="D57" s="53"/>
    </row>
    <row r="58" spans="1:4">
      <c r="A58" s="64"/>
      <c r="B58" s="53"/>
      <c r="C58" s="60" t="s">
        <v>13</v>
      </c>
      <c r="D58" s="53"/>
    </row>
    <row r="59" spans="1:4">
      <c r="A59" s="64"/>
      <c r="B59" s="53"/>
      <c r="C59" s="60" t="s">
        <v>13</v>
      </c>
      <c r="D59" s="53"/>
    </row>
    <row r="60" spans="1:4">
      <c r="A60" s="57" t="s">
        <v>1183</v>
      </c>
      <c r="B60" s="53"/>
      <c r="C60" s="56" t="s">
        <v>1184</v>
      </c>
      <c r="D60" s="53">
        <v>20000</v>
      </c>
    </row>
    <row r="61" spans="1:4">
      <c r="A61" s="57" t="s">
        <v>1185</v>
      </c>
      <c r="B61" s="53">
        <v>20000</v>
      </c>
      <c r="C61" s="57" t="s">
        <v>1186</v>
      </c>
      <c r="D61" s="53">
        <v>20000</v>
      </c>
    </row>
    <row r="62" spans="1:4">
      <c r="A62" s="57" t="s">
        <v>1187</v>
      </c>
      <c r="B62" s="53">
        <v>20000</v>
      </c>
      <c r="C62" s="57" t="s">
        <v>1188</v>
      </c>
      <c r="D62" s="53"/>
    </row>
    <row r="63" spans="1:4">
      <c r="A63" s="57" t="s">
        <v>1189</v>
      </c>
      <c r="B63" s="53"/>
      <c r="C63" s="57" t="s">
        <v>1190</v>
      </c>
      <c r="D63" s="53"/>
    </row>
    <row r="64" spans="1:4">
      <c r="A64" s="57" t="s">
        <v>1191</v>
      </c>
      <c r="B64" s="53"/>
      <c r="C64" s="56" t="s">
        <v>1192</v>
      </c>
      <c r="D64" s="53"/>
    </row>
    <row r="65" spans="1:4">
      <c r="A65" s="57" t="s">
        <v>1193</v>
      </c>
      <c r="B65" s="53"/>
      <c r="C65" s="57" t="s">
        <v>1194</v>
      </c>
      <c r="D65" s="55">
        <v>132111</v>
      </c>
    </row>
    <row r="66" spans="1:4">
      <c r="A66" s="57" t="s">
        <v>1195</v>
      </c>
      <c r="B66" s="53"/>
      <c r="C66" s="57" t="s">
        <v>1196</v>
      </c>
      <c r="D66" s="53"/>
    </row>
    <row r="67" spans="1:4">
      <c r="A67" s="57" t="s">
        <v>1197</v>
      </c>
      <c r="B67" s="53">
        <v>140111</v>
      </c>
      <c r="C67" s="57" t="s">
        <v>1198</v>
      </c>
      <c r="D67" s="53"/>
    </row>
    <row r="68" spans="1:4">
      <c r="A68" s="57" t="s">
        <v>1199</v>
      </c>
      <c r="B68" s="53"/>
      <c r="C68" s="56" t="s">
        <v>13</v>
      </c>
      <c r="D68" s="53"/>
    </row>
    <row r="69" spans="1:4">
      <c r="A69" s="57" t="s">
        <v>13</v>
      </c>
      <c r="B69" s="53"/>
      <c r="C69" s="57" t="s">
        <v>13</v>
      </c>
      <c r="D69" s="53"/>
    </row>
    <row r="70" spans="1:4">
      <c r="A70" s="57"/>
      <c r="B70" s="53"/>
      <c r="C70" s="57"/>
      <c r="D70" s="53"/>
    </row>
    <row r="71" spans="1:4">
      <c r="A71" s="57"/>
      <c r="B71" s="53"/>
      <c r="C71" s="57"/>
      <c r="D71" s="53"/>
    </row>
    <row r="72" spans="1:4">
      <c r="A72" s="57"/>
      <c r="B72" s="53"/>
      <c r="C72" s="57"/>
      <c r="D72" s="53"/>
    </row>
    <row r="73" spans="1:4">
      <c r="A73" s="57"/>
      <c r="B73" s="53"/>
      <c r="C73" s="57" t="s">
        <v>13</v>
      </c>
      <c r="D73" s="53"/>
    </row>
    <row r="74" spans="1:4">
      <c r="A74" s="57"/>
      <c r="B74" s="53"/>
      <c r="C74" s="57" t="s">
        <v>13</v>
      </c>
      <c r="D74" s="53"/>
    </row>
    <row r="75" spans="1:4">
      <c r="A75" s="57"/>
      <c r="B75" s="53"/>
      <c r="C75" s="57" t="s">
        <v>13</v>
      </c>
      <c r="D75" s="53"/>
    </row>
    <row r="76" spans="1:4">
      <c r="A76" s="57"/>
      <c r="B76" s="53"/>
      <c r="C76" s="57" t="s">
        <v>13</v>
      </c>
      <c r="D76" s="53"/>
    </row>
    <row r="77" spans="1:4">
      <c r="A77" s="57"/>
      <c r="B77" s="53"/>
      <c r="C77" s="57"/>
      <c r="D77" s="53"/>
    </row>
    <row r="78" spans="1:4">
      <c r="A78" s="57"/>
      <c r="B78" s="53"/>
      <c r="C78" s="57"/>
      <c r="D78" s="53"/>
    </row>
    <row r="79" spans="1:4">
      <c r="A79" s="35" t="s">
        <v>59</v>
      </c>
      <c r="B79" s="53">
        <v>396116</v>
      </c>
      <c r="C79" s="35" t="s">
        <v>46</v>
      </c>
      <c r="D79" s="53">
        <v>396116</v>
      </c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示范区一般公共预算收入表</vt:lpstr>
      <vt:lpstr>示范区一般公共预算支出表</vt:lpstr>
      <vt:lpstr>示范区一般公共预算基本支出经济性分类到款级科目</vt:lpstr>
      <vt:lpstr>本级收支计划总表</vt:lpstr>
      <vt:lpstr>本级收入计划表</vt:lpstr>
      <vt:lpstr>一般公共预算本级支出表</vt:lpstr>
      <vt:lpstr>一般公共预算本级基本支出表</vt:lpstr>
      <vt:lpstr>示范区一般共预算专项转移支付分地区分项目预算</vt:lpstr>
      <vt:lpstr>示范区一般公共预算税收返还和转移支付表</vt:lpstr>
      <vt:lpstr>政府一般债务限额和余额情况表</vt:lpstr>
      <vt:lpstr>基金收支表</vt:lpstr>
      <vt:lpstr>政府性基金收入表</vt:lpstr>
      <vt:lpstr>政府性基金支出表</vt:lpstr>
      <vt:lpstr>政府性基金转移支付表</vt:lpstr>
      <vt:lpstr>政府专项债务限额和余额情况表</vt:lpstr>
      <vt:lpstr>国有资本经营收支报</vt:lpstr>
      <vt:lpstr>国有资本经营收入表</vt:lpstr>
      <vt:lpstr>国有资本经营支出表</vt:lpstr>
      <vt:lpstr>示范区社保基金收支表</vt:lpstr>
      <vt:lpstr>社会保险基金收入表</vt:lpstr>
      <vt:lpstr>社会保险基金支出表</vt:lpstr>
      <vt:lpstr>本级社保基金收支表</vt:lpstr>
      <vt:lpstr>本级收支计划总表!_GoBack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999宝藏网</dc:creator>
  <cp:lastModifiedBy>jjj</cp:lastModifiedBy>
  <dcterms:created xsi:type="dcterms:W3CDTF">2017-03-31T02:36:30Z</dcterms:created>
  <dcterms:modified xsi:type="dcterms:W3CDTF">2017-11-22T01:03:34Z</dcterms:modified>
</cp:coreProperties>
</file>