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9390" tabRatio="890" firstSheet="16" activeTab="19"/>
  </bookViews>
  <sheets>
    <sheet name="封面" sheetId="23" r:id="rId1"/>
    <sheet name="一般公共决算（目录）" sheetId="1" r:id="rId2"/>
    <sheet name="一般公共预算收入决算表" sheetId="2" r:id="rId3"/>
    <sheet name="一般公共预算支出决算表" sheetId="3" r:id="rId4"/>
    <sheet name="一般公共预算本级支出决算表（功能分类录入表）" sheetId="4" r:id="rId5"/>
    <sheet name="一般公共预算本级基本支出决算表（财政拨款）" sheetId="5" r:id="rId6"/>
    <sheet name="一般公共预算本级基本支出经济分类决算录入表（试编）" sheetId="21" r:id="rId7"/>
    <sheet name="一般公共预算税收返还和转移支付表" sheetId="22" r:id="rId8"/>
    <sheet name="专项转移支付分地区、分项目情况表" sheetId="6" r:id="rId9"/>
    <sheet name="政府一般债务限额和余额情况决算表" sheetId="7" r:id="rId10"/>
    <sheet name="政府性基金决算（目录）" sheetId="8" r:id="rId11"/>
    <sheet name="政府性基金收入决算表" sheetId="9" r:id="rId12"/>
    <sheet name="政府性基金支出决算表" sheetId="10" r:id="rId13"/>
    <sheet name="本级政府性基金支出表" sheetId="24" r:id="rId14"/>
    <sheet name="政府性基金转移支付决算表" sheetId="11" r:id="rId15"/>
    <sheet name="政府专项债务限额和余额情况决算表" sheetId="12" r:id="rId16"/>
    <sheet name="国有资本经营决算（目录）" sheetId="13" r:id="rId17"/>
    <sheet name="国有资本经营预算收入决算表" sheetId="14" r:id="rId18"/>
    <sheet name="国有资本经营预算支出决算表" sheetId="15" r:id="rId19"/>
    <sheet name="国有资本经营预算转移支付决算表" sheetId="26" r:id="rId20"/>
    <sheet name="本级国有资本预算经营预算支出表" sheetId="25" r:id="rId21"/>
    <sheet name="社会保险基金决算（目录）" sheetId="16" r:id="rId22"/>
    <sheet name="社会保险基金收入决算表（全辖）" sheetId="17" r:id="rId23"/>
    <sheet name="社会保险基金收入决算表（本级）" sheetId="18" r:id="rId24"/>
    <sheet name="社会保险基金支出决算表（全辖）" sheetId="19" r:id="rId25"/>
    <sheet name="社会保险基金支出决算表（本级）" sheetId="20" r:id="rId26"/>
  </sheets>
  <externalReferences>
    <externalReference r:id="rId27"/>
    <externalReference r:id="rId28"/>
    <externalReference r:id="rId29"/>
  </externalReferences>
  <calcPr calcId="125725"/>
</workbook>
</file>

<file path=xl/calcChain.xml><?xml version="1.0" encoding="utf-8"?>
<calcChain xmlns="http://schemas.openxmlformats.org/spreadsheetml/2006/main">
  <c r="B10" i="18"/>
  <c r="B9"/>
  <c r="B8"/>
  <c r="B7"/>
  <c r="B6"/>
  <c r="B5"/>
  <c r="B4"/>
  <c r="B10" i="17"/>
  <c r="B9"/>
  <c r="B8"/>
  <c r="B7"/>
  <c r="B6"/>
  <c r="B5"/>
  <c r="B4"/>
  <c r="B4" i="25"/>
  <c r="B4" i="15"/>
  <c r="B9" i="14"/>
  <c r="B4"/>
  <c r="D22" i="11"/>
  <c r="B22"/>
  <c r="D21"/>
  <c r="D20"/>
  <c r="B16"/>
  <c r="B14"/>
  <c r="D13"/>
  <c r="B13"/>
  <c r="B9"/>
  <c r="D4"/>
  <c r="C185" i="24"/>
  <c r="C184"/>
  <c r="C166"/>
  <c r="C165"/>
  <c r="C153"/>
  <c r="C144"/>
  <c r="C142"/>
  <c r="C139"/>
  <c r="C138"/>
  <c r="C132"/>
  <c r="C131"/>
  <c r="C127"/>
  <c r="C126"/>
  <c r="C117"/>
  <c r="C110"/>
  <c r="C101"/>
  <c r="C96"/>
  <c r="C91"/>
  <c r="C86"/>
  <c r="C85"/>
  <c r="C80"/>
  <c r="C75"/>
  <c r="C70"/>
  <c r="C69"/>
  <c r="C65"/>
  <c r="C59"/>
  <c r="C54"/>
  <c r="C41"/>
  <c r="C40"/>
  <c r="C35"/>
  <c r="C30"/>
  <c r="C29"/>
  <c r="C25"/>
  <c r="C21"/>
  <c r="C20"/>
  <c r="C15"/>
  <c r="C14"/>
  <c r="C7"/>
  <c r="C6"/>
  <c r="C5"/>
  <c r="C31" i="10"/>
  <c r="C30"/>
  <c r="C29"/>
  <c r="C28"/>
  <c r="C27"/>
  <c r="C26"/>
  <c r="C25"/>
  <c r="C24"/>
  <c r="C23"/>
  <c r="C22"/>
  <c r="C21"/>
  <c r="C19"/>
  <c r="C18"/>
  <c r="C17"/>
  <c r="C16"/>
  <c r="C15"/>
  <c r="C14"/>
  <c r="C13"/>
  <c r="C11"/>
  <c r="C10"/>
  <c r="C9"/>
  <c r="C8"/>
  <c r="C7"/>
  <c r="C6"/>
  <c r="M5"/>
  <c r="L5"/>
  <c r="K5"/>
  <c r="J5"/>
  <c r="I5"/>
  <c r="H5"/>
  <c r="G5"/>
  <c r="F5"/>
  <c r="E5"/>
  <c r="D5"/>
  <c r="C5"/>
  <c r="C31" i="9"/>
  <c r="C30"/>
  <c r="C29"/>
  <c r="C28"/>
  <c r="C27"/>
  <c r="C26"/>
  <c r="C25"/>
  <c r="C24"/>
  <c r="C23"/>
  <c r="C22"/>
  <c r="C21"/>
  <c r="C19"/>
  <c r="C18"/>
  <c r="C17"/>
  <c r="C16"/>
  <c r="C15"/>
  <c r="C14"/>
  <c r="C13"/>
  <c r="C11"/>
  <c r="C10"/>
  <c r="C9"/>
  <c r="C8"/>
  <c r="C7"/>
  <c r="C6"/>
  <c r="M5"/>
  <c r="L5"/>
  <c r="K5"/>
  <c r="J5"/>
  <c r="I5"/>
  <c r="H5"/>
  <c r="G5"/>
  <c r="F5"/>
  <c r="E5"/>
  <c r="D5"/>
  <c r="C5"/>
  <c r="D91" i="22"/>
  <c r="B91"/>
  <c r="D90"/>
  <c r="D88"/>
  <c r="D81"/>
  <c r="B81"/>
  <c r="B72"/>
  <c r="D71"/>
  <c r="B71"/>
  <c r="B66"/>
  <c r="D65"/>
  <c r="B65"/>
  <c r="D64"/>
  <c r="B64"/>
  <c r="B60"/>
  <c r="D55"/>
  <c r="B55"/>
  <c r="D34"/>
  <c r="B34"/>
  <c r="D13"/>
  <c r="B13"/>
  <c r="D6"/>
  <c r="B6"/>
  <c r="D5"/>
  <c r="B5"/>
  <c r="F69" i="21"/>
  <c r="C69"/>
  <c r="F68"/>
  <c r="C68"/>
  <c r="F67"/>
  <c r="C67"/>
  <c r="F66"/>
  <c r="C66"/>
  <c r="H65"/>
  <c r="G65"/>
  <c r="F65"/>
  <c r="E65"/>
  <c r="D65"/>
  <c r="C65"/>
  <c r="F64"/>
  <c r="C64"/>
  <c r="F63"/>
  <c r="C63"/>
  <c r="F62"/>
  <c r="C62"/>
  <c r="F61"/>
  <c r="C61"/>
  <c r="H60"/>
  <c r="G60"/>
  <c r="F60"/>
  <c r="E60"/>
  <c r="D60"/>
  <c r="C60"/>
  <c r="F59"/>
  <c r="C59"/>
  <c r="F58"/>
  <c r="C58"/>
  <c r="H57"/>
  <c r="G57"/>
  <c r="F57"/>
  <c r="E57"/>
  <c r="D57"/>
  <c r="C57"/>
  <c r="F56"/>
  <c r="C56"/>
  <c r="F55"/>
  <c r="C55"/>
  <c r="F54"/>
  <c r="C54"/>
  <c r="F53"/>
  <c r="C53"/>
  <c r="F52"/>
  <c r="C52"/>
  <c r="H51"/>
  <c r="G51"/>
  <c r="F51"/>
  <c r="E51"/>
  <c r="D51"/>
  <c r="C51"/>
  <c r="F50"/>
  <c r="C50"/>
  <c r="F49"/>
  <c r="C49"/>
  <c r="H48"/>
  <c r="G48"/>
  <c r="F48"/>
  <c r="E48"/>
  <c r="D48"/>
  <c r="C48"/>
  <c r="F47"/>
  <c r="C47"/>
  <c r="F46"/>
  <c r="C46"/>
  <c r="F45"/>
  <c r="C45"/>
  <c r="H44"/>
  <c r="G44"/>
  <c r="F44"/>
  <c r="E44"/>
  <c r="D44"/>
  <c r="C44"/>
  <c r="F43"/>
  <c r="C43"/>
  <c r="F42"/>
  <c r="C42"/>
  <c r="H41"/>
  <c r="G41"/>
  <c r="F41"/>
  <c r="E41"/>
  <c r="D41"/>
  <c r="C41"/>
  <c r="F40"/>
  <c r="C40"/>
  <c r="F39"/>
  <c r="C39"/>
  <c r="F38"/>
  <c r="C38"/>
  <c r="H37"/>
  <c r="G37"/>
  <c r="F37"/>
  <c r="E37"/>
  <c r="D37"/>
  <c r="C37"/>
  <c r="F36"/>
  <c r="C36"/>
  <c r="F35"/>
  <c r="C35"/>
  <c r="F34"/>
  <c r="C34"/>
  <c r="F33"/>
  <c r="C33"/>
  <c r="F32"/>
  <c r="C32"/>
  <c r="F31"/>
  <c r="C31"/>
  <c r="H30"/>
  <c r="G30"/>
  <c r="F30"/>
  <c r="E30"/>
  <c r="D30"/>
  <c r="C30"/>
  <c r="F29"/>
  <c r="C29"/>
  <c r="F28"/>
  <c r="C28"/>
  <c r="F27"/>
  <c r="C27"/>
  <c r="F26"/>
  <c r="C26"/>
  <c r="F25"/>
  <c r="C25"/>
  <c r="F24"/>
  <c r="C24"/>
  <c r="F23"/>
  <c r="C23"/>
  <c r="H22"/>
  <c r="G22"/>
  <c r="F22"/>
  <c r="E22"/>
  <c r="D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H11"/>
  <c r="G11"/>
  <c r="F11"/>
  <c r="E11"/>
  <c r="D11"/>
  <c r="C11"/>
  <c r="F10"/>
  <c r="C10"/>
  <c r="F9"/>
  <c r="C9"/>
  <c r="F8"/>
  <c r="C8"/>
  <c r="F7"/>
  <c r="C7"/>
  <c r="H6"/>
  <c r="G6"/>
  <c r="F6"/>
  <c r="E6"/>
  <c r="D6"/>
  <c r="C6"/>
  <c r="H5"/>
  <c r="G5"/>
  <c r="F5"/>
  <c r="E5"/>
  <c r="D5"/>
  <c r="C5"/>
  <c r="C1379" i="4"/>
  <c r="C1374"/>
  <c r="C1371"/>
  <c r="C1369"/>
  <c r="C1368"/>
  <c r="C1356"/>
  <c r="C1350"/>
  <c r="C1345"/>
  <c r="C1331"/>
  <c r="C1316"/>
  <c r="C1315"/>
  <c r="C1311"/>
  <c r="C1307"/>
  <c r="C1298"/>
  <c r="C1297"/>
  <c r="C1295"/>
  <c r="C1280"/>
  <c r="C1267"/>
  <c r="C1258"/>
  <c r="C1239"/>
  <c r="C1219"/>
  <c r="C1218"/>
  <c r="C1208"/>
  <c r="C1206"/>
  <c r="C1203"/>
  <c r="C1197"/>
  <c r="C1187"/>
  <c r="C1180"/>
  <c r="C1179"/>
  <c r="C1176"/>
  <c r="C1170"/>
  <c r="C1163"/>
  <c r="C1153"/>
  <c r="C1152"/>
  <c r="C1145"/>
  <c r="C1138"/>
  <c r="C1131"/>
  <c r="C1122"/>
  <c r="C1108"/>
  <c r="C1103"/>
  <c r="C1087"/>
  <c r="C1077"/>
  <c r="C1076"/>
  <c r="C1073"/>
  <c r="C1068"/>
  <c r="C1061"/>
  <c r="C1056"/>
  <c r="C1046"/>
  <c r="C1036"/>
  <c r="C1013"/>
  <c r="C1012"/>
  <c r="C1009"/>
  <c r="C1005"/>
  <c r="C998"/>
  <c r="C991"/>
  <c r="C985"/>
  <c r="C974"/>
  <c r="C963"/>
  <c r="C936"/>
  <c r="C908"/>
  <c r="C883"/>
  <c r="C882"/>
  <c r="C880"/>
  <c r="C878"/>
  <c r="C876"/>
  <c r="C873"/>
  <c r="C871"/>
  <c r="C859"/>
  <c r="C858"/>
  <c r="C856"/>
  <c r="C841"/>
  <c r="C839"/>
  <c r="C837"/>
  <c r="C831"/>
  <c r="C829"/>
  <c r="C827"/>
  <c r="C824"/>
  <c r="C821"/>
  <c r="C815"/>
  <c r="C808"/>
  <c r="C802"/>
  <c r="C794"/>
  <c r="C790"/>
  <c r="C781"/>
  <c r="C780"/>
  <c r="C778"/>
  <c r="C775"/>
  <c r="C771"/>
  <c r="C765"/>
  <c r="C760"/>
  <c r="C750"/>
  <c r="C746"/>
  <c r="C743"/>
  <c r="C731"/>
  <c r="C727"/>
  <c r="C714"/>
  <c r="C709"/>
  <c r="C708"/>
  <c r="C706"/>
  <c r="C701"/>
  <c r="C697"/>
  <c r="C694"/>
  <c r="C691"/>
  <c r="C688"/>
  <c r="C685"/>
  <c r="C682"/>
  <c r="C677"/>
  <c r="C672"/>
  <c r="C663"/>
  <c r="C656"/>
  <c r="C650"/>
  <c r="C642"/>
  <c r="C632"/>
  <c r="C628"/>
  <c r="C619"/>
  <c r="C617"/>
  <c r="C606"/>
  <c r="C592"/>
  <c r="C591"/>
  <c r="C587"/>
  <c r="C576"/>
  <c r="C565"/>
  <c r="C557"/>
  <c r="C543"/>
  <c r="C542"/>
  <c r="C537"/>
  <c r="C534"/>
  <c r="C530"/>
  <c r="C523"/>
  <c r="C518"/>
  <c r="C513"/>
  <c r="C507"/>
  <c r="C501"/>
  <c r="C492"/>
  <c r="C487"/>
  <c r="C486"/>
  <c r="C484"/>
  <c r="C477"/>
  <c r="C471"/>
  <c r="C467"/>
  <c r="C463"/>
  <c r="C459"/>
  <c r="C453"/>
  <c r="C446"/>
  <c r="C437"/>
  <c r="C432"/>
  <c r="C431"/>
  <c r="C428"/>
  <c r="C419"/>
  <c r="C411"/>
  <c r="C403"/>
  <c r="C394"/>
  <c r="C385"/>
  <c r="C371"/>
  <c r="C362"/>
  <c r="C350"/>
  <c r="C343"/>
  <c r="C321"/>
  <c r="C311"/>
  <c r="C310"/>
  <c r="C308"/>
  <c r="C298"/>
  <c r="C296"/>
  <c r="C294"/>
  <c r="C292"/>
  <c r="C291"/>
  <c r="C289"/>
  <c r="C284"/>
  <c r="C282"/>
  <c r="C278"/>
  <c r="C272"/>
  <c r="C269"/>
  <c r="C266"/>
  <c r="C259"/>
  <c r="C258"/>
  <c r="C255"/>
  <c r="C249"/>
  <c r="C243"/>
  <c r="C237"/>
  <c r="C231"/>
  <c r="C225"/>
  <c r="C218"/>
  <c r="C210"/>
  <c r="C203"/>
  <c r="C197"/>
  <c r="C188"/>
  <c r="C181"/>
  <c r="C174"/>
  <c r="C161"/>
  <c r="C151"/>
  <c r="C139"/>
  <c r="C128"/>
  <c r="C119"/>
  <c r="C104"/>
  <c r="C94"/>
  <c r="C85"/>
  <c r="C73"/>
  <c r="C62"/>
  <c r="C51"/>
  <c r="C39"/>
  <c r="C27"/>
  <c r="C18"/>
  <c r="C6"/>
  <c r="C5"/>
  <c r="C4"/>
  <c r="H27" i="2"/>
  <c r="G27"/>
  <c r="F27"/>
  <c r="E27"/>
  <c r="D27"/>
  <c r="C27"/>
  <c r="B27"/>
</calcChain>
</file>

<file path=xl/sharedStrings.xml><?xml version="1.0" encoding="utf-8"?>
<sst xmlns="http://schemas.openxmlformats.org/spreadsheetml/2006/main" count="3071" uniqueCount="2339">
  <si>
    <t>2018年财政决算公开报表</t>
  </si>
  <si>
    <t xml:space="preserve">                               部门名称：杨凌示范区财政局</t>
  </si>
  <si>
    <t>一般公共决算</t>
  </si>
  <si>
    <t>一般公共预算收入决算表</t>
  </si>
  <si>
    <t>一般公共预算支出决算表</t>
  </si>
  <si>
    <t>一般公共预算本级支出决算表</t>
  </si>
  <si>
    <t>一般公共预算本级基本支出决算表</t>
  </si>
  <si>
    <t>一般公共预算本级基本支出经济分类决算表（试编）</t>
  </si>
  <si>
    <t>一般公共预算税收返还和转移支付决算表</t>
  </si>
  <si>
    <t>专项转移支付分地区、分项目情况表</t>
  </si>
  <si>
    <t>政府一般债务限额和余额情况决算表</t>
  </si>
  <si>
    <t>2018年度杨凌示范区一般公共预算收入决算总表</t>
  </si>
  <si>
    <t>单位:万元</t>
  </si>
  <si>
    <t>预算科目</t>
  </si>
  <si>
    <t>决算数（全辖）</t>
  </si>
  <si>
    <t>决算数（本级）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</si>
  <si>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</si>
  <si>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</si>
  <si>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</si>
  <si>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</si>
  <si>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</si>
  <si>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</si>
  <si>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</si>
  <si>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</si>
  <si>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</si>
  <si>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</si>
  <si>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</si>
  <si>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</si>
  <si>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</si>
  <si>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</si>
  <si>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</si>
  <si>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</si>
  <si>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</si>
  <si>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</si>
  <si>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</si>
  <si>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</si>
  <si>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</si>
  <si>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</si>
  <si>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</si>
  <si>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本 年 收 入 合 计</t>
  </si>
  <si>
    <t>2018年度杨凌示范区一般公共预算支出决算总表</t>
  </si>
  <si>
    <t>单位：万元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</si>
  <si>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</si>
  <si>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</si>
  <si>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</si>
  <si>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</si>
  <si>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</si>
  <si>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</si>
  <si>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</si>
  <si>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</si>
  <si>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</si>
  <si>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</si>
  <si>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</si>
  <si>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</si>
  <si>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</si>
  <si>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</si>
  <si>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</si>
  <si>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</si>
  <si>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</si>
  <si>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</si>
  <si>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</si>
  <si>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</si>
  <si>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</si>
  <si>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</si>
  <si>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</si>
  <si>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</si>
  <si>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本 年 支 出 合 计</t>
  </si>
  <si>
    <t>2018年度杨凌示范区本级一般公共预算支出决算功能分类录入表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</si>
  <si>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</si>
  <si>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</si>
  <si>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</si>
  <si>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</si>
  <si>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</si>
  <si>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</si>
  <si>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</si>
  <si>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</si>
  <si>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</si>
  <si>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</si>
  <si>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</si>
  <si>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</si>
  <si>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</si>
  <si>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</si>
  <si>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</si>
  <si>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</si>
  <si>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</si>
  <si>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</si>
  <si>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</si>
  <si>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</si>
  <si>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</si>
  <si>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</si>
  <si>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</si>
  <si>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</si>
  <si>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</si>
  <si>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</si>
  <si>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</si>
  <si>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</si>
  <si>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</si>
  <si>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</si>
  <si>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</si>
  <si>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</si>
  <si>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</si>
  <si>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</si>
  <si>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</si>
  <si>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</si>
  <si>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</si>
  <si>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</si>
  <si>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</si>
  <si>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</si>
  <si>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</si>
  <si>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</si>
  <si>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</si>
  <si>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</si>
  <si>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</si>
  <si>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</si>
  <si>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</si>
  <si>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</si>
  <si>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</si>
  <si>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</si>
  <si>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</si>
  <si>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</si>
  <si>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</si>
  <si>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</si>
  <si>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</si>
  <si>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</si>
  <si>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</si>
  <si>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</si>
  <si>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</si>
  <si>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</si>
  <si>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</si>
  <si>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</si>
  <si>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</si>
  <si>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</si>
  <si>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</si>
  <si>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</si>
  <si>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</si>
  <si>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</si>
  <si>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</si>
  <si>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</si>
  <si>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</si>
  <si>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</si>
  <si>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</si>
  <si>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</si>
  <si>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</si>
  <si>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</si>
  <si>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</si>
  <si>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</si>
  <si>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</si>
  <si>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</si>
  <si>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</si>
  <si>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</si>
  <si>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</si>
  <si>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</si>
  <si>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</si>
  <si>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</si>
  <si>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</si>
  <si>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</si>
  <si>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</si>
  <si>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</si>
  <si>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</si>
  <si>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</si>
  <si>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</si>
  <si>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</si>
  <si>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</si>
  <si>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</si>
  <si>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</si>
  <si>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</si>
  <si>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</si>
  <si>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</si>
  <si>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</si>
  <si>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</si>
  <si>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</si>
  <si>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</si>
  <si>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</si>
  <si>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</si>
  <si>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</si>
  <si>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</si>
  <si>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</si>
  <si>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</si>
  <si>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</si>
  <si>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</si>
  <si>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</si>
  <si>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</si>
  <si>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</si>
  <si>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</si>
  <si>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</si>
  <si>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</si>
  <si>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</si>
  <si>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</si>
  <si>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</si>
  <si>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</si>
  <si>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</si>
  <si>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</si>
  <si>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</si>
  <si>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</si>
  <si>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</si>
  <si>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</si>
  <si>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</si>
  <si>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</si>
  <si>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</si>
  <si>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</si>
  <si>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</si>
  <si>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</si>
  <si>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</si>
  <si>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</si>
  <si>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</si>
  <si>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</si>
  <si>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</si>
  <si>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</si>
  <si>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</si>
  <si>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</si>
  <si>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</si>
  <si>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</si>
  <si>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</si>
  <si>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</si>
  <si>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</si>
  <si>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</si>
  <si>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</si>
  <si>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</si>
  <si>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</si>
  <si>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</si>
  <si>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</si>
  <si>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</si>
  <si>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</si>
  <si>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</si>
  <si>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</si>
  <si>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</si>
  <si>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</si>
  <si>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</si>
  <si>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</si>
  <si>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</si>
  <si>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</si>
  <si>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</si>
  <si>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</si>
  <si>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</si>
  <si>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</si>
  <si>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</si>
  <si>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</si>
  <si>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</si>
  <si>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</si>
  <si>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</si>
  <si>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</si>
  <si>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</si>
  <si>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</si>
  <si>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</si>
  <si>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</si>
  <si>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</si>
  <si>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</si>
  <si>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</si>
  <si>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</si>
  <si>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</si>
  <si>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</si>
  <si>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</si>
  <si>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</si>
  <si>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</si>
  <si>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</si>
  <si>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</si>
  <si>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</si>
  <si>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</si>
  <si>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</si>
  <si>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</si>
  <si>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</si>
  <si>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</si>
  <si>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</si>
  <si>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</si>
  <si>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</si>
  <si>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</si>
  <si>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</si>
  <si>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</si>
  <si>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</si>
  <si>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</si>
  <si>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</si>
  <si>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</si>
  <si>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</si>
  <si>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</si>
  <si>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</si>
  <si>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</si>
  <si>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</si>
  <si>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</si>
  <si>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</si>
  <si>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</si>
  <si>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</si>
  <si>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</si>
  <si>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</si>
  <si>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</si>
  <si>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</si>
  <si>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</si>
  <si>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</si>
  <si>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</si>
  <si>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</si>
  <si>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</si>
  <si>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</si>
  <si>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</si>
  <si>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</si>
  <si>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</si>
  <si>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</si>
  <si>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</si>
  <si>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</si>
  <si>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</si>
  <si>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</si>
  <si>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</si>
  <si>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</si>
  <si>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</si>
  <si>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</si>
  <si>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</si>
  <si>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</si>
  <si>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</si>
  <si>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</si>
  <si>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</si>
  <si>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</si>
  <si>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</si>
  <si>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</si>
  <si>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</si>
  <si>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</si>
  <si>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</si>
  <si>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</si>
  <si>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</si>
  <si>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</si>
  <si>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</si>
  <si>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</si>
  <si>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</si>
  <si>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</si>
  <si>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</si>
  <si>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</si>
  <si>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</si>
  <si>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</si>
  <si>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</si>
  <si>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</si>
  <si>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</si>
  <si>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</si>
  <si>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</si>
  <si>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</si>
  <si>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</si>
  <si>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</si>
  <si>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</si>
  <si>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</si>
  <si>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</si>
  <si>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</si>
  <si>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</si>
  <si>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</si>
  <si>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</si>
  <si>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</si>
  <si>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</si>
  <si>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</si>
  <si>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</si>
  <si>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</si>
  <si>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</si>
  <si>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</si>
  <si>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</si>
  <si>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</si>
  <si>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</si>
  <si>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</si>
  <si>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</si>
  <si>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</si>
  <si>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</si>
  <si>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</si>
  <si>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</si>
  <si>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</si>
  <si>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</si>
  <si>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</si>
  <si>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</si>
  <si>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</si>
  <si>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</si>
  <si>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</si>
  <si>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</si>
  <si>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</si>
  <si>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</si>
  <si>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</si>
  <si>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</si>
  <si>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</si>
  <si>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</si>
  <si>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</si>
  <si>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</si>
  <si>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</si>
  <si>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</si>
  <si>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</si>
  <si>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</si>
  <si>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</si>
  <si>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</si>
  <si>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</si>
  <si>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</si>
  <si>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</si>
  <si>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</si>
  <si>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</si>
  <si>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</si>
  <si>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</si>
  <si>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</si>
  <si>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</si>
  <si>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</si>
  <si>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</si>
  <si>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</si>
  <si>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</si>
  <si>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</si>
  <si>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</si>
  <si>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</si>
  <si>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</si>
  <si>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</si>
  <si>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</si>
  <si>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</si>
  <si>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</si>
  <si>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</si>
  <si>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</si>
  <si>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</si>
  <si>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</si>
  <si>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</si>
  <si>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</si>
  <si>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</si>
  <si>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</si>
  <si>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</si>
  <si>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</si>
  <si>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</si>
  <si>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</si>
  <si>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</si>
  <si>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</si>
  <si>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</si>
  <si>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</si>
  <si>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</si>
  <si>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</si>
  <si>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</si>
  <si>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</si>
  <si>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</si>
  <si>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</si>
  <si>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</si>
  <si>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</si>
  <si>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</si>
  <si>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</si>
  <si>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</si>
  <si>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</si>
  <si>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</si>
  <si>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</si>
  <si>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</si>
  <si>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</si>
  <si>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</si>
  <si>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</si>
  <si>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</si>
  <si>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</si>
  <si>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</si>
  <si>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</si>
  <si>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</si>
  <si>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</si>
  <si>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</si>
  <si>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</si>
  <si>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</si>
  <si>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</si>
  <si>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</si>
  <si>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</si>
  <si>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</si>
  <si>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</si>
  <si>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</si>
  <si>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</si>
  <si>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</si>
  <si>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</si>
  <si>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</si>
  <si>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</si>
  <si>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</si>
  <si>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</si>
  <si>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</si>
  <si>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</si>
  <si>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</si>
  <si>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</si>
  <si>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</si>
  <si>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</si>
  <si>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</si>
  <si>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</si>
  <si>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</si>
  <si>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</si>
  <si>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</si>
  <si>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</si>
  <si>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</si>
  <si>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</si>
  <si>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</si>
  <si>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</si>
  <si>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</si>
  <si>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</si>
  <si>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</si>
  <si>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</si>
  <si>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</si>
  <si>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</si>
  <si>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</si>
  <si>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</si>
  <si>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</si>
  <si>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</si>
  <si>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</si>
  <si>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</si>
  <si>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</si>
  <si>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</si>
  <si>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</si>
  <si>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</si>
  <si>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</si>
  <si>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</si>
  <si>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</si>
  <si>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</si>
  <si>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</si>
  <si>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</si>
  <si>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</si>
  <si>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</si>
  <si>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</si>
  <si>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</si>
  <si>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</si>
  <si>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</si>
  <si>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</si>
  <si>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</si>
  <si>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</si>
  <si>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</si>
  <si>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</si>
  <si>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</si>
  <si>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</si>
  <si>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</si>
  <si>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</si>
  <si>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</si>
  <si>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</si>
  <si>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</si>
  <si>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</si>
  <si>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</si>
  <si>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</si>
  <si>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</si>
  <si>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</si>
  <si>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</si>
  <si>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</si>
  <si>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</si>
  <si>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</si>
  <si>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</si>
  <si>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</si>
  <si>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</si>
  <si>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</si>
  <si>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</si>
  <si>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</si>
  <si>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</si>
  <si>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</si>
  <si>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</si>
  <si>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</si>
  <si>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</si>
  <si>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</si>
  <si>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</si>
  <si>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</si>
  <si>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</si>
  <si>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</si>
  <si>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</si>
  <si>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</si>
  <si>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</si>
  <si>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</si>
  <si>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</si>
  <si>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</si>
  <si>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</si>
  <si>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</si>
  <si>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</si>
  <si>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</si>
  <si>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</si>
  <si>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</si>
  <si>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</si>
  <si>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</si>
  <si>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</si>
  <si>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</si>
  <si>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</si>
  <si>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</si>
  <si>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</si>
  <si>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</si>
  <si>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</si>
  <si>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</si>
  <si>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</si>
  <si>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</si>
  <si>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</si>
  <si>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</si>
  <si>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</si>
  <si>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</si>
  <si>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</si>
  <si>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</si>
  <si>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</si>
  <si>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</si>
  <si>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</si>
  <si>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</si>
  <si>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</si>
  <si>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</si>
  <si>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</si>
  <si>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</si>
  <si>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</si>
  <si>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</si>
  <si>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</si>
  <si>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</si>
  <si>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</si>
  <si>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</si>
  <si>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</si>
  <si>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</si>
  <si>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</si>
  <si>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</si>
  <si>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</si>
  <si>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</si>
  <si>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</si>
  <si>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</si>
  <si>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</si>
  <si>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</si>
  <si>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</si>
  <si>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</si>
  <si>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</si>
  <si>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</si>
  <si>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</si>
  <si>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</si>
  <si>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</si>
  <si>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</si>
  <si>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</si>
  <si>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</si>
  <si>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</si>
  <si>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</si>
  <si>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</si>
  <si>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</si>
  <si>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</si>
  <si>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</si>
  <si>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</si>
  <si>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</si>
  <si>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</si>
  <si>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</si>
  <si>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</si>
  <si>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</si>
  <si>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</si>
  <si>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</si>
  <si>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</si>
  <si>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</si>
  <si>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</si>
  <si>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</si>
  <si>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</si>
  <si>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</si>
  <si>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</si>
  <si>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</si>
  <si>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</si>
  <si>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</si>
  <si>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</si>
  <si>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</si>
  <si>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</si>
  <si>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</si>
  <si>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</si>
  <si>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</si>
  <si>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</si>
  <si>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</si>
  <si>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</si>
  <si>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</si>
  <si>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</si>
  <si>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</si>
  <si>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</si>
  <si>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</si>
  <si>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</si>
  <si>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</si>
  <si>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</si>
  <si>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</si>
  <si>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</si>
  <si>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</si>
  <si>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</si>
  <si>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</si>
  <si>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</si>
  <si>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</si>
  <si>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</si>
  <si>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</si>
  <si>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</si>
  <si>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</si>
  <si>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</si>
  <si>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</si>
  <si>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</si>
  <si>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</si>
  <si>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</si>
  <si>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</si>
  <si>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</si>
  <si>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</si>
  <si>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</si>
  <si>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</si>
  <si>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</si>
  <si>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</si>
  <si>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</si>
  <si>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</si>
  <si>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</si>
  <si>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</si>
  <si>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</si>
  <si>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</si>
  <si>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</si>
  <si>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</si>
  <si>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</si>
  <si>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</si>
  <si>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</si>
  <si>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</si>
  <si>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</si>
  <si>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</si>
  <si>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</si>
  <si>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</si>
  <si>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</si>
  <si>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</si>
  <si>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</si>
  <si>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</si>
  <si>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</si>
  <si>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</si>
  <si>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</si>
  <si>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</si>
  <si>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</si>
  <si>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</si>
  <si>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</si>
  <si>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</si>
  <si>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</si>
  <si>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</si>
  <si>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</si>
  <si>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</si>
  <si>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</si>
  <si>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</si>
  <si>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</si>
  <si>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</si>
  <si>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</si>
  <si>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</si>
  <si>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</si>
  <si>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</si>
  <si>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</si>
  <si>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</si>
  <si>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</si>
  <si>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</si>
  <si>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</si>
  <si>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</si>
  <si>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</si>
  <si>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</si>
  <si>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</si>
  <si>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</si>
  <si>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</si>
  <si>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</si>
  <si>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</si>
  <si>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</si>
  <si>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</si>
  <si>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</si>
  <si>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</si>
  <si>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</si>
  <si>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</si>
  <si>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</si>
  <si>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</si>
  <si>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</si>
  <si>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</si>
  <si>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</si>
  <si>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</si>
  <si>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</si>
  <si>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</si>
  <si>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</si>
  <si>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</si>
  <si>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</si>
  <si>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</si>
  <si>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</si>
  <si>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</si>
  <si>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</si>
  <si>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</si>
  <si>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</si>
  <si>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</si>
  <si>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</si>
  <si>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</si>
  <si>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</si>
  <si>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</si>
  <si>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</si>
  <si>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</si>
  <si>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</si>
  <si>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</si>
  <si>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</si>
  <si>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</si>
  <si>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</si>
  <si>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</si>
  <si>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</si>
  <si>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</si>
  <si>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</si>
  <si>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</si>
  <si>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</si>
  <si>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</si>
  <si>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</si>
  <si>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</si>
  <si>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</si>
  <si>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</si>
  <si>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</si>
  <si>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</si>
  <si>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</si>
  <si>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</si>
  <si>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</si>
  <si>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</si>
  <si>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</si>
  <si>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</si>
  <si>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</si>
  <si>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</si>
  <si>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</si>
  <si>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</si>
  <si>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</si>
  <si>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</si>
  <si>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</si>
  <si>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</si>
  <si>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</si>
  <si>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</si>
  <si>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</si>
  <si>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</si>
  <si>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</si>
  <si>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</si>
  <si>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</si>
  <si>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</si>
  <si>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</si>
  <si>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</si>
  <si>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</si>
  <si>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</si>
  <si>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</si>
  <si>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</si>
  <si>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</si>
  <si>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</si>
  <si>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</si>
  <si>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</si>
  <si>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</si>
  <si>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</si>
  <si>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</si>
  <si>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</si>
  <si>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</si>
  <si>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</si>
  <si>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</si>
  <si>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</si>
  <si>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</si>
  <si>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</si>
  <si>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</si>
  <si>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</si>
  <si>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</si>
  <si>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</si>
  <si>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</si>
  <si>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</si>
  <si>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</si>
  <si>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</si>
  <si>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</si>
  <si>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</si>
  <si>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</si>
  <si>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</si>
  <si>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</si>
  <si>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</si>
  <si>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</si>
  <si>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</si>
  <si>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</si>
  <si>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</si>
  <si>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</si>
  <si>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</si>
  <si>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</si>
  <si>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</si>
  <si>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</si>
  <si>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</si>
  <si>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</si>
  <si>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</si>
  <si>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</si>
  <si>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创新示范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</si>
  <si>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</si>
  <si>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</si>
  <si>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</si>
  <si>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</si>
  <si>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</si>
  <si>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</si>
  <si>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</si>
  <si>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</si>
  <si>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</si>
  <si>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</si>
  <si>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</si>
  <si>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</si>
  <si>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</si>
  <si>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</si>
  <si>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</si>
  <si>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</si>
  <si>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</si>
  <si>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</si>
  <si>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</si>
  <si>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</si>
  <si>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</si>
  <si>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</si>
  <si>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</si>
  <si>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</si>
  <si>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</si>
  <si>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</si>
  <si>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</si>
  <si>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</si>
  <si>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</si>
  <si>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</si>
  <si>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</si>
  <si>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</si>
  <si>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</si>
  <si>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</si>
  <si>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</si>
  <si>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</si>
  <si>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</si>
  <si>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</si>
  <si>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</si>
  <si>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</si>
  <si>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</si>
  <si>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</si>
  <si>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</si>
  <si>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</si>
  <si>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</si>
  <si>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</si>
  <si>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</si>
  <si>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</si>
  <si>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</si>
  <si>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</si>
  <si>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</si>
  <si>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</si>
  <si>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</si>
  <si>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</si>
  <si>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</si>
  <si>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</si>
  <si>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</si>
  <si>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</si>
  <si>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</si>
  <si>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</si>
  <si>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</si>
  <si>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</si>
  <si>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</si>
  <si>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</si>
  <si>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</si>
  <si>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</si>
  <si>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</si>
  <si>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</si>
  <si>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</si>
  <si>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</si>
  <si>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</si>
  <si>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</si>
  <si>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</si>
  <si>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</si>
  <si>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</si>
  <si>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</si>
  <si>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</si>
  <si>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</si>
  <si>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</si>
  <si>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</si>
  <si>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</si>
  <si>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</si>
  <si>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</si>
  <si>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</si>
  <si>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</si>
  <si>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</si>
  <si>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</si>
  <si>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</si>
  <si>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</si>
  <si>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</si>
  <si>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</si>
  <si>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</si>
  <si>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</si>
  <si>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</si>
  <si>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</si>
  <si>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</si>
  <si>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</si>
  <si>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</si>
  <si>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</si>
  <si>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</si>
  <si>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</si>
  <si>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</si>
  <si>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</si>
  <si>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</si>
  <si>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</si>
  <si>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</si>
  <si>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</si>
  <si>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</si>
  <si>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</si>
  <si>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</si>
  <si>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</si>
  <si>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</si>
  <si>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</si>
  <si>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</si>
  <si>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</si>
  <si>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</si>
  <si>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</si>
  <si>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</si>
  <si>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</si>
  <si>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</si>
  <si>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</si>
  <si>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</si>
  <si>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</si>
  <si>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</si>
  <si>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</si>
  <si>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</si>
  <si>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</si>
  <si>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</si>
  <si>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</si>
  <si>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</si>
  <si>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</si>
  <si>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</si>
  <si>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</si>
  <si>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</si>
  <si>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</si>
  <si>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</si>
  <si>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</si>
  <si>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</si>
  <si>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</si>
  <si>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</si>
  <si>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</si>
  <si>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</si>
  <si>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</si>
  <si>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</si>
  <si>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</si>
  <si>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</si>
  <si>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</si>
  <si>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</si>
  <si>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</si>
  <si>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</si>
  <si>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</si>
  <si>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</si>
  <si>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</si>
  <si>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</si>
  <si>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</si>
  <si>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</si>
  <si>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</si>
  <si>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</si>
  <si>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</si>
  <si>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</si>
  <si>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</si>
  <si>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</si>
  <si>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</si>
  <si>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</si>
  <si>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</si>
  <si>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</si>
  <si>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</si>
  <si>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</si>
  <si>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</si>
  <si>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</si>
  <si>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</si>
  <si>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</si>
  <si>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</si>
  <si>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</si>
  <si>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</si>
  <si>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</si>
  <si>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</si>
  <si>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</si>
  <si>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</si>
  <si>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</si>
  <si>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</si>
  <si>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</si>
  <si>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</si>
  <si>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</si>
  <si>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</si>
  <si>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</si>
  <si>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</si>
  <si>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</si>
  <si>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</si>
  <si>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地质矿产资源与环境调查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</si>
  <si>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</si>
  <si>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</si>
  <si>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</si>
  <si>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</si>
  <si>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</si>
  <si>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</si>
  <si>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</si>
  <si>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</si>
  <si>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</si>
  <si>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</si>
  <si>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</si>
  <si>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</si>
  <si>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</si>
  <si>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</si>
  <si>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</si>
  <si>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</si>
  <si>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</si>
  <si>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</si>
  <si>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</si>
  <si>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</si>
  <si>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</si>
  <si>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</si>
  <si>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</si>
  <si>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</si>
  <si>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</si>
  <si>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</si>
  <si>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</si>
  <si>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</si>
  <si>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</si>
  <si>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</si>
  <si>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</si>
  <si>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</si>
  <si>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</si>
  <si>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</si>
  <si>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</si>
  <si>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</si>
  <si>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</si>
  <si>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</si>
  <si>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</si>
  <si>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</si>
  <si>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</si>
  <si>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</si>
  <si>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</si>
  <si>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</si>
  <si>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</si>
  <si>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</si>
  <si>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</si>
  <si>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</si>
  <si>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</si>
  <si>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</si>
  <si>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</si>
  <si>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</si>
  <si>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</si>
  <si>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</si>
  <si>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</si>
  <si>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</si>
  <si>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</si>
  <si>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</si>
  <si>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</si>
  <si>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</si>
  <si>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</si>
  <si>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</si>
  <si>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</si>
  <si>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</si>
  <si>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</si>
  <si>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</si>
  <si>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</si>
  <si>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</si>
  <si>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</si>
  <si>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</si>
  <si>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</si>
  <si>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</si>
  <si>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</si>
  <si>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</si>
  <si>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</si>
  <si>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</si>
  <si>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</si>
  <si>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</si>
  <si>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</si>
  <si>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</si>
  <si>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</si>
  <si>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</si>
  <si>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</si>
  <si>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</si>
  <si>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</si>
  <si>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</si>
  <si>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</si>
  <si>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</si>
  <si>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</si>
  <si>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</si>
  <si>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</si>
  <si>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</si>
  <si>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</si>
  <si>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</si>
  <si>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</si>
  <si>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</si>
  <si>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</si>
  <si>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</si>
  <si>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</si>
  <si>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</si>
  <si>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</si>
  <si>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</si>
  <si>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</si>
  <si>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</si>
  <si>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</si>
  <si>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</si>
  <si>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</si>
  <si>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</si>
  <si>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</si>
  <si>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</si>
  <si>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</si>
  <si>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</si>
  <si>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</si>
  <si>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</si>
  <si>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</si>
  <si>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</si>
  <si>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</si>
  <si>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</si>
  <si>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</si>
  <si>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</si>
  <si>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</si>
  <si>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</si>
  <si>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</si>
  <si>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</si>
  <si>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</si>
  <si>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</si>
  <si>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</si>
  <si>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一般公共预算财政拨款支出决算明细表</t>
  </si>
  <si>
    <t>财决08表</t>
  </si>
  <si>
    <t>编制单位：陕西省杨凌示范区本级2018年度部门决算汇总</t>
  </si>
  <si>
    <t>2018年度</t>
  </si>
  <si>
    <t>金额单位：元</t>
  </si>
  <si>
    <t>项目</t>
  </si>
  <si>
    <t>合计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</si>
  <si>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</si>
  <si>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</si>
  <si>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</si>
  <si>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</si>
  <si>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</si>
  <si>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</si>
  <si>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</si>
  <si>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</si>
  <si>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</si>
  <si>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</si>
  <si>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支出功能分类科目编码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</si>
  <si>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</si>
  <si>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</si>
  <si>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</si>
  <si>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</si>
  <si>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</si>
  <si>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</si>
  <si>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</si>
  <si>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</si>
  <si>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</si>
  <si>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</si>
  <si>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</si>
  <si>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</si>
  <si>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</si>
  <si>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</si>
  <si>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</si>
  <si>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</si>
  <si>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</si>
  <si>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</si>
  <si>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</si>
  <si>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</si>
  <si>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</si>
  <si>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</si>
  <si>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</si>
  <si>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</si>
  <si>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</si>
  <si>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</si>
  <si>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</si>
  <si>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</si>
  <si>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</si>
  <si>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</si>
  <si>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</si>
  <si>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</si>
  <si>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</si>
  <si>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</si>
  <si>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</si>
  <si>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</si>
  <si>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</si>
  <si>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</si>
  <si>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</si>
  <si>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</si>
  <si>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</si>
  <si>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</si>
  <si>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</si>
  <si>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</si>
  <si>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</si>
  <si>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</si>
  <si>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</si>
  <si>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</si>
  <si>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</si>
  <si>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</si>
  <si>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</si>
  <si>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</si>
  <si>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</si>
  <si>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</si>
  <si>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</si>
  <si>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</si>
  <si>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</si>
  <si>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</si>
  <si>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</si>
  <si>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</si>
  <si>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</si>
  <si>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</si>
  <si>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</si>
  <si>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</si>
  <si>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</si>
  <si>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</si>
  <si>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</si>
  <si>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</si>
  <si>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</si>
  <si>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</si>
  <si>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</si>
  <si>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</si>
  <si>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</si>
  <si>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</si>
  <si>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</si>
  <si>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</si>
  <si>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</si>
  <si>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</si>
  <si>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</si>
  <si>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</si>
  <si>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</si>
  <si>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</si>
  <si>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对民间非营利组织和群众性自治组织补贴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</si>
  <si>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</si>
  <si>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</si>
  <si>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</si>
  <si>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</si>
  <si>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</si>
  <si>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</si>
  <si>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</si>
  <si>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</si>
  <si>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</si>
  <si>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</si>
  <si>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</si>
  <si>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</si>
  <si>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</si>
  <si>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</si>
  <si>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</si>
  <si>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</si>
  <si>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</si>
  <si>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</si>
  <si>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</si>
  <si>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</si>
  <si>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</si>
  <si>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</si>
  <si>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</si>
  <si>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</si>
  <si>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</si>
  <si>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</si>
  <si>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</si>
  <si>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</si>
  <si>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</si>
  <si>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</si>
  <si>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</si>
  <si>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</si>
  <si>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</si>
  <si>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</si>
  <si>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</si>
  <si>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</si>
  <si>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</si>
  <si>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</si>
  <si>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</si>
  <si>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</si>
  <si>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</si>
  <si>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</si>
  <si>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</si>
  <si>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</si>
  <si>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</si>
  <si>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</si>
  <si>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</si>
  <si>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</si>
  <si>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</si>
  <si>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</si>
  <si>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</si>
  <si>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</si>
  <si>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</si>
  <si>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</si>
  <si>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</si>
  <si>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</si>
  <si>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</si>
  <si>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</si>
  <si>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</si>
  <si>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</si>
  <si>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</si>
  <si>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</si>
  <si>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</si>
  <si>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</si>
  <si>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</si>
  <si>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</si>
  <si>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</si>
  <si>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</si>
  <si>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</si>
  <si>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</si>
  <si>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</si>
  <si>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</si>
  <si>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</si>
  <si>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</si>
  <si>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</si>
  <si>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</si>
  <si>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</si>
  <si>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</si>
  <si>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</si>
  <si>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</si>
  <si>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</si>
  <si>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</si>
  <si>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</si>
  <si>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</si>
  <si>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</si>
  <si>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</si>
  <si>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</si>
  <si>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</si>
  <si>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</si>
  <si>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</si>
  <si>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</si>
  <si>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</si>
  <si>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</si>
  <si>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</si>
  <si>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</si>
  <si>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</si>
  <si>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</si>
  <si>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</si>
  <si>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</si>
  <si>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</si>
  <si>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</si>
  <si>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</si>
  <si>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</si>
  <si>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</si>
  <si>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</si>
  <si>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</si>
  <si>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</si>
  <si>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</si>
  <si>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</si>
  <si>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</si>
  <si>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</si>
  <si>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201</t>
  </si>
  <si>
    <t>20102</t>
  </si>
  <si>
    <t>政协事务</t>
  </si>
  <si>
    <t>2010203</t>
  </si>
  <si>
    <t xml:space="preserve">  机关服务</t>
  </si>
  <si>
    <t>20103</t>
  </si>
  <si>
    <t>政府办公厅（室）及相关机构事务</t>
  </si>
  <si>
    <t>2010301</t>
  </si>
  <si>
    <t xml:space="preserve">  行政运行</t>
  </si>
  <si>
    <t>2010302</t>
  </si>
  <si>
    <t xml:space="preserve">  一般行政管理事务</t>
  </si>
  <si>
    <t>2010303</t>
  </si>
  <si>
    <t>2010308</t>
  </si>
  <si>
    <t xml:space="preserve">  信访事务</t>
  </si>
  <si>
    <t>2010399</t>
  </si>
  <si>
    <t xml:space="preserve">  其他政府办公厅（室）及相关机构事务支出</t>
  </si>
  <si>
    <t>20104</t>
  </si>
  <si>
    <t>发展与改革事务</t>
  </si>
  <si>
    <t>2010401</t>
  </si>
  <si>
    <t>2010408</t>
  </si>
  <si>
    <t xml:space="preserve">  物价管理</t>
  </si>
  <si>
    <t>2010499</t>
  </si>
  <si>
    <t xml:space="preserve">  其他发展与改革事务支出</t>
  </si>
  <si>
    <t>20105</t>
  </si>
  <si>
    <t>统计信息事务</t>
  </si>
  <si>
    <t>2010505</t>
  </si>
  <si>
    <t xml:space="preserve">  专项统计业务</t>
  </si>
  <si>
    <t>2010599</t>
  </si>
  <si>
    <t xml:space="preserve">  其他统计信息事务支出</t>
  </si>
  <si>
    <t>20106</t>
  </si>
  <si>
    <t>财政事务</t>
  </si>
  <si>
    <t>2010601</t>
  </si>
  <si>
    <t>2010602</t>
  </si>
  <si>
    <t>2010607</t>
  </si>
  <si>
    <t xml:space="preserve">  信息化建设</t>
  </si>
  <si>
    <t>2010699</t>
  </si>
  <si>
    <t xml:space="preserve">  其他财政事务支出</t>
  </si>
  <si>
    <t>20108</t>
  </si>
  <si>
    <t>审计事务</t>
  </si>
  <si>
    <t>2010804</t>
  </si>
  <si>
    <t xml:space="preserve">  审计业务</t>
  </si>
  <si>
    <t>20110</t>
  </si>
  <si>
    <t>人力资源事务</t>
  </si>
  <si>
    <t>2011001</t>
  </si>
  <si>
    <t>2011002</t>
  </si>
  <si>
    <t>2011009</t>
  </si>
  <si>
    <t xml:space="preserve">  公务员考核</t>
  </si>
  <si>
    <t>2011050</t>
  </si>
  <si>
    <t xml:space="preserve">  事业运行</t>
  </si>
  <si>
    <t>2011099</t>
  </si>
  <si>
    <t xml:space="preserve">  其他人力资源事务支出</t>
  </si>
  <si>
    <t>20111</t>
  </si>
  <si>
    <t>纪检监察事务</t>
  </si>
  <si>
    <t>2011101</t>
  </si>
  <si>
    <t>2011102</t>
  </si>
  <si>
    <t>20113</t>
  </si>
  <si>
    <t>商贸事务</t>
  </si>
  <si>
    <t>2011301</t>
  </si>
  <si>
    <t>2011302</t>
  </si>
  <si>
    <t>2011308</t>
  </si>
  <si>
    <t xml:space="preserve">  招商引资</t>
  </si>
  <si>
    <t>2011399</t>
  </si>
  <si>
    <t xml:space="preserve">  其他商贸事务支出</t>
  </si>
  <si>
    <t>20114</t>
  </si>
  <si>
    <t>知识产权事务</t>
  </si>
  <si>
    <t>2011499</t>
  </si>
  <si>
    <t xml:space="preserve">  其他知识产权事务支出</t>
  </si>
  <si>
    <t>20115</t>
  </si>
  <si>
    <t>工商行政管理事务</t>
  </si>
  <si>
    <t>2011599</t>
  </si>
  <si>
    <t xml:space="preserve">  其他工商行政管理事务支出</t>
  </si>
  <si>
    <t>20129</t>
  </si>
  <si>
    <t>群众团体事务</t>
  </si>
  <si>
    <t>2012901</t>
  </si>
  <si>
    <t>2012902</t>
  </si>
  <si>
    <t>2012999</t>
  </si>
  <si>
    <t xml:space="preserve">  其他群众团体事务支出</t>
  </si>
  <si>
    <t>20131</t>
  </si>
  <si>
    <t>党委办公厅（室）及相关机构事务</t>
  </si>
  <si>
    <t>2013101</t>
  </si>
  <si>
    <t>2013199</t>
  </si>
  <si>
    <t xml:space="preserve">  其他党委办公厅（室）及相关机构事务支出</t>
  </si>
  <si>
    <t>20132</t>
  </si>
  <si>
    <t>组织事务</t>
  </si>
  <si>
    <t>2013299</t>
  </si>
  <si>
    <t xml:space="preserve">  其他组织事务支出</t>
  </si>
  <si>
    <t>20133</t>
  </si>
  <si>
    <t>宣传事务</t>
  </si>
  <si>
    <t>2013301</t>
  </si>
  <si>
    <t>2013399</t>
  </si>
  <si>
    <t xml:space="preserve">  其他宣传事务支出</t>
  </si>
  <si>
    <t>20134</t>
  </si>
  <si>
    <t>统战事务</t>
  </si>
  <si>
    <t>2013499</t>
  </si>
  <si>
    <t xml:space="preserve">  其他统战事务支出</t>
  </si>
  <si>
    <t>20135</t>
  </si>
  <si>
    <t>对外联络事务</t>
  </si>
  <si>
    <t>2013599</t>
  </si>
  <si>
    <t xml:space="preserve">  其他对外联络事务支出</t>
  </si>
  <si>
    <t>20136</t>
  </si>
  <si>
    <t>其他共产党事务支出</t>
  </si>
  <si>
    <t>2013602</t>
  </si>
  <si>
    <t>20199</t>
  </si>
  <si>
    <t>其他一般公共服务支出</t>
  </si>
  <si>
    <t>2019999</t>
  </si>
  <si>
    <t xml:space="preserve">  其他一般公共服务支出</t>
  </si>
  <si>
    <t>204</t>
  </si>
  <si>
    <t>20402</t>
  </si>
  <si>
    <t>公安</t>
  </si>
  <si>
    <t>2040201</t>
  </si>
  <si>
    <t>2040204</t>
  </si>
  <si>
    <t xml:space="preserve">  治安管理</t>
  </si>
  <si>
    <t>2040211</t>
  </si>
  <si>
    <t xml:space="preserve">  禁毒管理</t>
  </si>
  <si>
    <t>2040212</t>
  </si>
  <si>
    <t xml:space="preserve">  道路交通管理</t>
  </si>
  <si>
    <t>2040217</t>
  </si>
  <si>
    <t xml:space="preserve">  拘押收教场所管理</t>
  </si>
  <si>
    <t>2040299</t>
  </si>
  <si>
    <t xml:space="preserve">  其他公安支出</t>
  </si>
  <si>
    <t>20406</t>
  </si>
  <si>
    <t>司法</t>
  </si>
  <si>
    <t>2040609</t>
  </si>
  <si>
    <t xml:space="preserve">  仲裁</t>
  </si>
  <si>
    <t>20499</t>
  </si>
  <si>
    <t>其他公共安全支出</t>
  </si>
  <si>
    <t>2049901</t>
  </si>
  <si>
    <t xml:space="preserve">  其他公共安全支出</t>
  </si>
  <si>
    <t>205</t>
  </si>
  <si>
    <t>20501</t>
  </si>
  <si>
    <t>教育管理事务</t>
  </si>
  <si>
    <t>2050101</t>
  </si>
  <si>
    <t>20502</t>
  </si>
  <si>
    <t>普通教育</t>
  </si>
  <si>
    <t>2050201</t>
  </si>
  <si>
    <t xml:space="preserve">  学前教育</t>
  </si>
  <si>
    <t>2050202</t>
  </si>
  <si>
    <t xml:space="preserve">  小学教育</t>
  </si>
  <si>
    <t>2050299</t>
  </si>
  <si>
    <t xml:space="preserve">  其他普通教育支出</t>
  </si>
  <si>
    <t>20503</t>
  </si>
  <si>
    <t>职业教育</t>
  </si>
  <si>
    <t>2050303</t>
  </si>
  <si>
    <t xml:space="preserve">  技校教育</t>
  </si>
  <si>
    <t>2050305</t>
  </si>
  <si>
    <t xml:space="preserve">  高等职业教育</t>
  </si>
  <si>
    <t>2050399</t>
  </si>
  <si>
    <t xml:space="preserve">  其他职业教育支出</t>
  </si>
  <si>
    <t>20508</t>
  </si>
  <si>
    <t>进修及培训</t>
  </si>
  <si>
    <t>2050802</t>
  </si>
  <si>
    <t xml:space="preserve">  干部教育</t>
  </si>
  <si>
    <t>20509</t>
  </si>
  <si>
    <t>教育费附加安排的支出</t>
  </si>
  <si>
    <t>2050999</t>
  </si>
  <si>
    <t xml:space="preserve">  其他教育费附加安排的支出</t>
  </si>
  <si>
    <t>20599</t>
  </si>
  <si>
    <t>其他教育支出</t>
  </si>
  <si>
    <t>2059999</t>
  </si>
  <si>
    <t xml:space="preserve">  其他教育支出</t>
  </si>
  <si>
    <t>206</t>
  </si>
  <si>
    <t>20601</t>
  </si>
  <si>
    <t>科学技术管理事务</t>
  </si>
  <si>
    <t>2060101</t>
  </si>
  <si>
    <t>2060199</t>
  </si>
  <si>
    <t xml:space="preserve">  其他科学技术管理事务支出</t>
  </si>
  <si>
    <t>20604</t>
  </si>
  <si>
    <t>技术研究与开发</t>
  </si>
  <si>
    <t>2060404</t>
  </si>
  <si>
    <t xml:space="preserve">  科技成果转化与扩散</t>
  </si>
  <si>
    <t>20607</t>
  </si>
  <si>
    <t>科学技术普及</t>
  </si>
  <si>
    <t>2060799</t>
  </si>
  <si>
    <t xml:space="preserve">  其他科学技术普及支出</t>
  </si>
  <si>
    <t>20609</t>
  </si>
  <si>
    <t>科技重大项目</t>
  </si>
  <si>
    <t>2060901</t>
  </si>
  <si>
    <t xml:space="preserve">  科技重大专项</t>
  </si>
  <si>
    <t>20699</t>
  </si>
  <si>
    <t>其他科学技术支出</t>
  </si>
  <si>
    <t>2069999</t>
  </si>
  <si>
    <t xml:space="preserve">  其他科学技术支出</t>
  </si>
  <si>
    <t>207</t>
  </si>
  <si>
    <t>20701</t>
  </si>
  <si>
    <t>文化</t>
  </si>
  <si>
    <t>2070199</t>
  </si>
  <si>
    <t xml:space="preserve">  其他文化支出</t>
  </si>
  <si>
    <t>20703</t>
  </si>
  <si>
    <t>体育</t>
  </si>
  <si>
    <t>2070305</t>
  </si>
  <si>
    <t xml:space="preserve">  体育竞赛</t>
  </si>
  <si>
    <t>2070308</t>
  </si>
  <si>
    <t xml:space="preserve">  群众体育</t>
  </si>
  <si>
    <t>20704</t>
  </si>
  <si>
    <t>新闻出版广播影视</t>
  </si>
  <si>
    <t>2070405</t>
  </si>
  <si>
    <t xml:space="preserve">  电视</t>
  </si>
  <si>
    <t>2070408</t>
  </si>
  <si>
    <t xml:space="preserve">  出版发行</t>
  </si>
  <si>
    <t>208</t>
  </si>
  <si>
    <t>20801</t>
  </si>
  <si>
    <t>人力资源和社会保障管理事务</t>
  </si>
  <si>
    <t>2080108</t>
  </si>
  <si>
    <t>2080109</t>
  </si>
  <si>
    <t xml:space="preserve">  社会保险经办机构</t>
  </si>
  <si>
    <t>2080111</t>
  </si>
  <si>
    <t xml:space="preserve">  公共就业服务和职业技能鉴定机构</t>
  </si>
  <si>
    <t>2080199</t>
  </si>
  <si>
    <t xml:space="preserve">  其他人力资源和社会保障管理事务支出</t>
  </si>
  <si>
    <t>20802</t>
  </si>
  <si>
    <t>民政管理事务</t>
  </si>
  <si>
    <t>2080201</t>
  </si>
  <si>
    <t>2080205</t>
  </si>
  <si>
    <t xml:space="preserve">  老龄事务</t>
  </si>
  <si>
    <t>2080299</t>
  </si>
  <si>
    <t xml:space="preserve">  其他民政管理事务支出</t>
  </si>
  <si>
    <t>20807</t>
  </si>
  <si>
    <t>就业补助</t>
  </si>
  <si>
    <t>2080799</t>
  </si>
  <si>
    <t xml:space="preserve">  其他就业补助支出</t>
  </si>
  <si>
    <t>20899</t>
  </si>
  <si>
    <t>其他社会保障和就业支出</t>
  </si>
  <si>
    <t>2089901</t>
  </si>
  <si>
    <t xml:space="preserve">  其他社会保障和就业支出</t>
  </si>
  <si>
    <t>210</t>
  </si>
  <si>
    <t>21001</t>
  </si>
  <si>
    <t>医疗卫生与计划生育管理事务</t>
  </si>
  <si>
    <t>2100101</t>
  </si>
  <si>
    <t>2100199</t>
  </si>
  <si>
    <t xml:space="preserve">  其他医疗卫生与计划生育管理事务支出</t>
  </si>
  <si>
    <t>21002</t>
  </si>
  <si>
    <t>公立医院</t>
  </si>
  <si>
    <t>2100201</t>
  </si>
  <si>
    <t xml:space="preserve">  综合医院</t>
  </si>
  <si>
    <t>2100299</t>
  </si>
  <si>
    <t xml:space="preserve">  其他公立医院支出</t>
  </si>
  <si>
    <t>21003</t>
  </si>
  <si>
    <t>基层医疗卫生机构</t>
  </si>
  <si>
    <t>2100399</t>
  </si>
  <si>
    <t xml:space="preserve">  其他基层医疗卫生机构支出</t>
  </si>
  <si>
    <t>21004</t>
  </si>
  <si>
    <t>公共卫生</t>
  </si>
  <si>
    <t>2100409</t>
  </si>
  <si>
    <t xml:space="preserve">  重大公共卫生专项</t>
  </si>
  <si>
    <t>2100499</t>
  </si>
  <si>
    <t xml:space="preserve">  其他公共卫生支出</t>
  </si>
  <si>
    <t>21006</t>
  </si>
  <si>
    <t>中医药</t>
  </si>
  <si>
    <t>2100601</t>
  </si>
  <si>
    <t xml:space="preserve">  中医（民族医)药专项</t>
  </si>
  <si>
    <t>2100699</t>
  </si>
  <si>
    <t xml:space="preserve">  其他中医药支出</t>
  </si>
  <si>
    <t>21007</t>
  </si>
  <si>
    <t>计划生育事务</t>
  </si>
  <si>
    <t>2100717</t>
  </si>
  <si>
    <t xml:space="preserve">  计划生育服务</t>
  </si>
  <si>
    <t>21010</t>
  </si>
  <si>
    <t>食品和药品监督管理事务</t>
  </si>
  <si>
    <t>2101001</t>
  </si>
  <si>
    <t>2101012</t>
  </si>
  <si>
    <t xml:space="preserve">  药品事务</t>
  </si>
  <si>
    <t>2101016</t>
  </si>
  <si>
    <t xml:space="preserve">  食品安全事务</t>
  </si>
  <si>
    <t>2101099</t>
  </si>
  <si>
    <t xml:space="preserve">  其他食品和药品监督管理事务支出</t>
  </si>
  <si>
    <t>21011</t>
  </si>
  <si>
    <t>行政事业单位医疗</t>
  </si>
  <si>
    <t>2101101</t>
  </si>
  <si>
    <t xml:space="preserve">  行政单位医疗</t>
  </si>
  <si>
    <t>2101102</t>
  </si>
  <si>
    <t xml:space="preserve">  事业单位医疗</t>
  </si>
  <si>
    <t>2101199</t>
  </si>
  <si>
    <t xml:space="preserve">  其他行政事业单位医疗支出</t>
  </si>
  <si>
    <t>211</t>
  </si>
  <si>
    <t>21101</t>
  </si>
  <si>
    <t>环境保护管理事务</t>
  </si>
  <si>
    <t>2110101</t>
  </si>
  <si>
    <t>2110102</t>
  </si>
  <si>
    <t>2110199</t>
  </si>
  <si>
    <t xml:space="preserve">  其他环境保护管理事务支出</t>
  </si>
  <si>
    <t>21102</t>
  </si>
  <si>
    <t>环境监测与监察</t>
  </si>
  <si>
    <t>2110203</t>
  </si>
  <si>
    <t xml:space="preserve">  建设项目环评审查与监督</t>
  </si>
  <si>
    <t>2110299</t>
  </si>
  <si>
    <t xml:space="preserve">  其他环境监测与监察支出</t>
  </si>
  <si>
    <t>21103</t>
  </si>
  <si>
    <t>污染防治</t>
  </si>
  <si>
    <t>2110301</t>
  </si>
  <si>
    <t xml:space="preserve">  大气</t>
  </si>
  <si>
    <t>2110302</t>
  </si>
  <si>
    <t xml:space="preserve">  水体</t>
  </si>
  <si>
    <t>21104</t>
  </si>
  <si>
    <t>自然生态保护</t>
  </si>
  <si>
    <t>2110401</t>
  </si>
  <si>
    <t xml:space="preserve">  生态保护</t>
  </si>
  <si>
    <t>21110</t>
  </si>
  <si>
    <t>能源节约利用</t>
  </si>
  <si>
    <t>2111001</t>
  </si>
  <si>
    <t xml:space="preserve">  能源节约利用</t>
  </si>
  <si>
    <t>212</t>
  </si>
  <si>
    <t>21201</t>
  </si>
  <si>
    <t>城乡社区管理事务</t>
  </si>
  <si>
    <t>2120101</t>
  </si>
  <si>
    <t>2120104</t>
  </si>
  <si>
    <t xml:space="preserve">  城管执法</t>
  </si>
  <si>
    <t>2120106</t>
  </si>
  <si>
    <t xml:space="preserve">  工程建设管理</t>
  </si>
  <si>
    <t>2120199</t>
  </si>
  <si>
    <t xml:space="preserve">  其他城乡社区管理事务支出</t>
  </si>
  <si>
    <t>21202</t>
  </si>
  <si>
    <t>城乡社区规划与管理</t>
  </si>
  <si>
    <t>2120201</t>
  </si>
  <si>
    <t xml:space="preserve">  城乡社区规划与管理</t>
  </si>
  <si>
    <t>21203</t>
  </si>
  <si>
    <t>城乡社区公共设施</t>
  </si>
  <si>
    <t>2120303</t>
  </si>
  <si>
    <t xml:space="preserve">  小城镇基础设施建设</t>
  </si>
  <si>
    <t>2120399</t>
  </si>
  <si>
    <t xml:space="preserve">  其他城乡社区公共设施支出</t>
  </si>
  <si>
    <t>21205</t>
  </si>
  <si>
    <t>城乡社区环境卫生</t>
  </si>
  <si>
    <t>2120501</t>
  </si>
  <si>
    <t xml:space="preserve">  城乡社区环境卫生</t>
  </si>
  <si>
    <t>21206</t>
  </si>
  <si>
    <t>建设市场管理与监督</t>
  </si>
  <si>
    <t>2120601</t>
  </si>
  <si>
    <t xml:space="preserve">  建设市场管理与监督</t>
  </si>
  <si>
    <t>21299</t>
  </si>
  <si>
    <t>其他城乡社区支出</t>
  </si>
  <si>
    <t>2129999</t>
  </si>
  <si>
    <t xml:space="preserve">  其他城乡社区支出</t>
  </si>
  <si>
    <t>213</t>
  </si>
  <si>
    <t>21301</t>
  </si>
  <si>
    <t>农业</t>
  </si>
  <si>
    <t>2130101</t>
  </si>
  <si>
    <t>2130106</t>
  </si>
  <si>
    <t xml:space="preserve">  科技转化与推广服务</t>
  </si>
  <si>
    <t>2130108</t>
  </si>
  <si>
    <t xml:space="preserve">  病虫害控制</t>
  </si>
  <si>
    <t>2130109</t>
  </si>
  <si>
    <t xml:space="preserve">  农产品质量安全</t>
  </si>
  <si>
    <t>2130122</t>
  </si>
  <si>
    <t xml:space="preserve">  农业生产支持补贴</t>
  </si>
  <si>
    <t>2130125</t>
  </si>
  <si>
    <t xml:space="preserve">  农产品加工与促销</t>
  </si>
  <si>
    <t>2130135</t>
  </si>
  <si>
    <t xml:space="preserve">  农业资源保护修复与利用</t>
  </si>
  <si>
    <t>2130152</t>
  </si>
  <si>
    <t xml:space="preserve">  对高校毕业生到基层任职补助</t>
  </si>
  <si>
    <t>2130199</t>
  </si>
  <si>
    <t xml:space="preserve">  其他农业支出</t>
  </si>
  <si>
    <t>21303</t>
  </si>
  <si>
    <t>水利</t>
  </si>
  <si>
    <t>2130301</t>
  </si>
  <si>
    <t>2130305</t>
  </si>
  <si>
    <t xml:space="preserve">  水利工程建设</t>
  </si>
  <si>
    <t>2130306</t>
  </si>
  <si>
    <t xml:space="preserve">  水利工程运行与维护</t>
  </si>
  <si>
    <t>2130311</t>
  </si>
  <si>
    <t xml:space="preserve">  水资源节约管理与保护</t>
  </si>
  <si>
    <t>2130314</t>
  </si>
  <si>
    <t xml:space="preserve">  防汛</t>
  </si>
  <si>
    <t>2130319</t>
  </si>
  <si>
    <t xml:space="preserve">  江河湖库水系综合整治</t>
  </si>
  <si>
    <t>2130399</t>
  </si>
  <si>
    <t xml:space="preserve">  其他水利支出</t>
  </si>
  <si>
    <t>21306</t>
  </si>
  <si>
    <t>农业综合开发</t>
  </si>
  <si>
    <t>2130699</t>
  </si>
  <si>
    <t xml:space="preserve">  其他农业综合开发支出</t>
  </si>
  <si>
    <t>21308</t>
  </si>
  <si>
    <t>普惠金融发展支出</t>
  </si>
  <si>
    <t>2130803</t>
  </si>
  <si>
    <t xml:space="preserve">  农业保险保费补贴</t>
  </si>
  <si>
    <t>2130804</t>
  </si>
  <si>
    <t xml:space="preserve">  创业担保贷款贴息</t>
  </si>
  <si>
    <t>2130899</t>
  </si>
  <si>
    <t xml:space="preserve">  其他普惠金融发展支出</t>
  </si>
  <si>
    <t>215</t>
  </si>
  <si>
    <t>21505</t>
  </si>
  <si>
    <t>工业和信息产业监管</t>
  </si>
  <si>
    <t>2150506</t>
  </si>
  <si>
    <t xml:space="preserve">  信息安全建设</t>
  </si>
  <si>
    <t>2150510</t>
  </si>
  <si>
    <t xml:space="preserve">  工业和信息产业支持</t>
  </si>
  <si>
    <t>2150599</t>
  </si>
  <si>
    <t xml:space="preserve">  其他工业和信息产业监管支出</t>
  </si>
  <si>
    <t>21507</t>
  </si>
  <si>
    <t>国有资产监管</t>
  </si>
  <si>
    <t>2150701</t>
  </si>
  <si>
    <t>2150702</t>
  </si>
  <si>
    <t>2150799</t>
  </si>
  <si>
    <t xml:space="preserve">  其他国有资产监管支出</t>
  </si>
  <si>
    <t>21508</t>
  </si>
  <si>
    <t>支持中小企业发展和管理支出</t>
  </si>
  <si>
    <t>2150805</t>
  </si>
  <si>
    <t xml:space="preserve">  中小企业发展专项</t>
  </si>
  <si>
    <t>2150899</t>
  </si>
  <si>
    <t xml:space="preserve">  其他支持中小企业发展和管理支出</t>
  </si>
  <si>
    <t>21599</t>
  </si>
  <si>
    <t>其他资源勘探信息等支出</t>
  </si>
  <si>
    <t>2159999</t>
  </si>
  <si>
    <t xml:space="preserve">  其他资源勘探信息等支出</t>
  </si>
  <si>
    <t>216</t>
  </si>
  <si>
    <t>21602</t>
  </si>
  <si>
    <t>商业流通事务</t>
  </si>
  <si>
    <t>2160299</t>
  </si>
  <si>
    <t xml:space="preserve">  其他商业流通事务支出</t>
  </si>
  <si>
    <t>21605</t>
  </si>
  <si>
    <t>旅游业管理与服务支出</t>
  </si>
  <si>
    <t>2160504</t>
  </si>
  <si>
    <t xml:space="preserve">  旅游宣传</t>
  </si>
  <si>
    <t>2160599</t>
  </si>
  <si>
    <t xml:space="preserve">  其他旅游业管理与服务支出</t>
  </si>
  <si>
    <t>21606</t>
  </si>
  <si>
    <t>涉外发展服务支出</t>
  </si>
  <si>
    <t>2160699</t>
  </si>
  <si>
    <t xml:space="preserve">  其他涉外发展服务支出</t>
  </si>
  <si>
    <t>21699</t>
  </si>
  <si>
    <t>其他商业服务业等支出</t>
  </si>
  <si>
    <t>2169901</t>
  </si>
  <si>
    <t xml:space="preserve">  服务业基础设施建设</t>
  </si>
  <si>
    <t>2169999</t>
  </si>
  <si>
    <t xml:space="preserve">  其他商业服务业等支出</t>
  </si>
  <si>
    <t>217</t>
  </si>
  <si>
    <t>21701</t>
  </si>
  <si>
    <t>金融部门行政支出</t>
  </si>
  <si>
    <t>2170101</t>
  </si>
  <si>
    <t>2170150</t>
  </si>
  <si>
    <t>21703</t>
  </si>
  <si>
    <t>金融发展支出</t>
  </si>
  <si>
    <t>2170399</t>
  </si>
  <si>
    <t xml:space="preserve">  其他金融发展支出</t>
  </si>
  <si>
    <t>21799</t>
  </si>
  <si>
    <t>其他金融支出</t>
  </si>
  <si>
    <t>2179901</t>
  </si>
  <si>
    <t xml:space="preserve">  其他金融支出</t>
  </si>
  <si>
    <t>220</t>
  </si>
  <si>
    <t>22001</t>
  </si>
  <si>
    <t>国土资源事务</t>
  </si>
  <si>
    <t>2200101</t>
  </si>
  <si>
    <t>2200111</t>
  </si>
  <si>
    <t xml:space="preserve">  地质灾害防治</t>
  </si>
  <si>
    <t>22004</t>
  </si>
  <si>
    <t>地震事务</t>
  </si>
  <si>
    <t>2200499</t>
  </si>
  <si>
    <t xml:space="preserve">  其他地震事务支出</t>
  </si>
  <si>
    <t>221</t>
  </si>
  <si>
    <t>22101</t>
  </si>
  <si>
    <t>保障性安居工程支出</t>
  </si>
  <si>
    <t>2210106</t>
  </si>
  <si>
    <t xml:space="preserve">  公共租赁住房</t>
  </si>
  <si>
    <t>22102</t>
  </si>
  <si>
    <t>住房改革支出</t>
  </si>
  <si>
    <t>2210201</t>
  </si>
  <si>
    <t xml:space="preserve">  住房公积金</t>
  </si>
  <si>
    <t>22103</t>
  </si>
  <si>
    <t>城乡社区住宅</t>
  </si>
  <si>
    <t>2210302</t>
  </si>
  <si>
    <t xml:space="preserve">  住房公积金管理</t>
  </si>
  <si>
    <t>222</t>
  </si>
  <si>
    <t>22201</t>
  </si>
  <si>
    <t>粮油事务</t>
  </si>
  <si>
    <t>2220106</t>
  </si>
  <si>
    <t xml:space="preserve">  粮食专项业务活动</t>
  </si>
  <si>
    <t>229</t>
  </si>
  <si>
    <t>22999</t>
  </si>
  <si>
    <t>2299901</t>
  </si>
  <si>
    <t>注：本表为自动生成表。</t>
  </si>
  <si>
    <t/>
  </si>
  <si>
    <t>— 13.%d —</t>
  </si>
  <si>
    <t>2018年杨凌示范区本级一般公共预算(基本)支出决算经济分类录入表</t>
  </si>
  <si>
    <t>一般公共预算基本支出</t>
  </si>
  <si>
    <t>财政拨款列支数</t>
  </si>
  <si>
    <t>财政权责发生制列支数</t>
  </si>
  <si>
    <t>机关工资福利支出</t>
  </si>
  <si>
    <t xml:space="preserve">  工资奖金津补贴</t>
  </si>
  <si>
    <t xml:space="preserve">  社会保障缴费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</si>
  <si>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</si>
  <si>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</si>
  <si>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</si>
  <si>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</si>
  <si>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</si>
  <si>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</si>
  <si>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</si>
  <si>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</si>
  <si>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</si>
  <si>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</si>
  <si>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</si>
  <si>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</si>
  <si>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</si>
  <si>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</si>
  <si>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</si>
  <si>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</si>
  <si>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</si>
  <si>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</si>
  <si>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</si>
  <si>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</si>
  <si>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</si>
  <si>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</si>
  <si>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</si>
  <si>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</si>
  <si>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</si>
  <si>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</si>
  <si>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</si>
  <si>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</si>
  <si>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</si>
  <si>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</si>
  <si>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</si>
  <si>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</si>
  <si>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</si>
  <si>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</si>
  <si>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</si>
  <si>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</si>
  <si>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</si>
  <si>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</si>
  <si>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</si>
  <si>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 xml:space="preserve">  对社会保险基金补助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</si>
  <si>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</si>
  <si>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</si>
  <si>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</si>
  <si>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</si>
  <si>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</si>
  <si>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</si>
  <si>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</si>
  <si>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>2018年度杨凌示范区一般公共预算税收返还和转移性收支决算录入表</t>
  </si>
  <si>
    <t>决 算 数</t>
  </si>
  <si>
    <t>一般公共预算收入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</si>
  <si>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</si>
  <si>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</si>
  <si>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</si>
  <si>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</si>
  <si>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</si>
  <si>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</si>
  <si>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</si>
  <si>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</si>
  <si>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</si>
  <si>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</si>
  <si>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</si>
  <si>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</si>
  <si>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</si>
  <si>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</si>
  <si>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</si>
  <si>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</si>
  <si>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</si>
  <si>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</si>
  <si>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</si>
  <si>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</si>
  <si>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</si>
  <si>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</si>
  <si>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</si>
  <si>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</si>
  <si>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</si>
  <si>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</si>
  <si>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</si>
  <si>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</si>
  <si>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</si>
  <si>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</si>
  <si>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</si>
  <si>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</si>
  <si>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</si>
  <si>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</si>
  <si>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</si>
  <si>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</si>
  <si>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</si>
  <si>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</si>
  <si>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城乡居民医疗保险转移支付收入</t>
  </si>
  <si>
    <t xml:space="preserve">    城乡居民医疗保险转移支付支出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</si>
  <si>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</si>
  <si>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</si>
  <si>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</si>
  <si>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</si>
  <si>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</si>
  <si>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</si>
  <si>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</si>
  <si>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</si>
  <si>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</si>
  <si>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</si>
  <si>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</si>
  <si>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</si>
  <si>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边疆地区转移支付收入</t>
  </si>
  <si>
    <t xml:space="preserve">    边疆地区转移支付支出</t>
  </si>
  <si>
    <t xml:space="preserve">    贫困地区转移支付收入</t>
  </si>
  <si>
    <t xml:space="preserve">    贫困地区转移支付支出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</si>
  <si>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</si>
  <si>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</si>
  <si>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</si>
  <si>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</si>
  <si>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</si>
  <si>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</si>
  <si>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</si>
  <si>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</si>
  <si>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</si>
  <si>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</si>
  <si>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</si>
  <si>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</si>
  <si>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</si>
  <si>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</si>
  <si>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</si>
  <si>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</si>
  <si>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</si>
  <si>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</si>
  <si>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</si>
  <si>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</si>
  <si>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</si>
  <si>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</si>
  <si>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</si>
  <si>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</si>
  <si>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</si>
  <si>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</si>
  <si>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</si>
  <si>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</si>
  <si>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</si>
  <si>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</si>
  <si>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</si>
  <si>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</si>
  <si>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</si>
  <si>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</si>
  <si>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</si>
  <si>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</si>
  <si>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</si>
  <si>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</si>
  <si>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</si>
  <si>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</si>
  <si>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</si>
  <si>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</si>
  <si>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</si>
  <si>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</si>
  <si>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</si>
  <si>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</si>
  <si>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</si>
  <si>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</si>
  <si>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</si>
  <si>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</si>
  <si>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</si>
  <si>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</si>
  <si>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</si>
  <si>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</si>
  <si>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</si>
  <si>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</si>
  <si>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</si>
  <si>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</si>
  <si>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</si>
  <si>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</si>
  <si>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</si>
  <si>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增设预算周转金</t>
  </si>
  <si>
    <t>国债转贷资金上年结余</t>
  </si>
  <si>
    <t>拨付国债转贷资金数</t>
  </si>
  <si>
    <t>国债转贷转补助数</t>
  </si>
  <si>
    <t>国债转贷资金结余</t>
  </si>
  <si>
    <t>调入预算稳定调节基金</t>
  </si>
  <si>
    <t>补充预算稳定调节基金</t>
  </si>
  <si>
    <t>接受其他地区援助收入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</si>
  <si>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</si>
  <si>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</si>
  <si>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</si>
  <si>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</si>
  <si>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</si>
  <si>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</si>
  <si>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</si>
  <si>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</si>
  <si>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</si>
  <si>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</si>
  <si>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</si>
  <si>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</si>
  <si>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</si>
  <si>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</si>
  <si>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</si>
  <si>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</si>
  <si>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2018年度杨凌示范区专项转移支付分地区、分项目情况表</t>
  </si>
  <si>
    <t>杨陵区</t>
  </si>
  <si>
    <t xml:space="preserve">  专项转移支付</t>
  </si>
  <si>
    <t>注：杨凌示范区下辖区县只有杨陵区。</t>
  </si>
  <si>
    <t>2018年度杨凌示范区政府一般债务限额和余额情况决算表</t>
  </si>
  <si>
    <t>市区</t>
  </si>
  <si>
    <t>2018年限额</t>
  </si>
  <si>
    <t>2018年底余额（决算数）</t>
  </si>
  <si>
    <t>一般债务</t>
  </si>
  <si>
    <t>杨凌示范区</t>
  </si>
  <si>
    <t>政府性基金决算</t>
  </si>
  <si>
    <t>政府性基金收入决算表</t>
  </si>
  <si>
    <t>政府性基金支出决算表</t>
  </si>
  <si>
    <t>本级政府性基金支出表</t>
  </si>
  <si>
    <t>政府性基金转移支付决算表</t>
  </si>
  <si>
    <t>政府专项债务限额和余额情况决算表</t>
  </si>
  <si>
    <t>2018年度杨凌示范区政府性基金收入情况录入表</t>
  </si>
  <si>
    <t>收入项目</t>
  </si>
  <si>
    <t>待偿债置换专项债券上年结余</t>
  </si>
  <si>
    <t>调入资金</t>
  </si>
  <si>
    <t>其中:调入专项收入</t>
  </si>
  <si>
    <t>政府性基金预算收入</t>
  </si>
  <si>
    <t>核电站乏燃料处理处置基金收入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</si>
  <si>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</si>
  <si>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</si>
  <si>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</si>
  <si>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</si>
  <si>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</si>
  <si>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</si>
  <si>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</si>
  <si>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农业土地开发资金收入</t>
  </si>
  <si>
    <t>城市基础设施配套费收入</t>
  </si>
  <si>
    <t>污水处理费收入</t>
  </si>
  <si>
    <t>大中型水库库区基金收入</t>
  </si>
  <si>
    <t>三峡水库库区基金收入</t>
  </si>
  <si>
    <t>国家重大水利工程建设基金收入</t>
  </si>
  <si>
    <t>海南省高等级公路车辆通行附加费相关收入</t>
  </si>
  <si>
    <t>车辆通行费相关收入</t>
  </si>
  <si>
    <t>港口建设费收入</t>
  </si>
  <si>
    <t>铁路建设基金收入</t>
  </si>
  <si>
    <t>船舶油污损害赔偿基金收入</t>
  </si>
  <si>
    <t>民航发展基金收入</t>
  </si>
  <si>
    <t>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</si>
  <si>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</si>
  <si>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</si>
  <si>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</si>
  <si>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</si>
  <si>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</si>
  <si>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</si>
  <si>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>2018年度杨凌示范区政府性基金支出情况录入表</t>
  </si>
  <si>
    <t>2018年度杨凌示范区本级政府性基金预算支出决算功能分类录入表</t>
  </si>
  <si>
    <t>录入09表</t>
  </si>
  <si>
    <t>政府性基金预算支出</t>
  </si>
  <si>
    <t xml:space="preserve">  核电站乏燃料处理处置基金支出</t>
  </si>
  <si>
    <t xml:space="preserve">    乏燃料运输</t>
  </si>
  <si>
    <t xml:space="preserve">    乏燃料离堆贮存</t>
  </si>
  <si>
    <t xml:space="preserve">    乏燃料后处理</t>
  </si>
  <si>
    <t xml:space="preserve">    高放废物的处理处置</t>
  </si>
  <si>
    <t xml:space="preserve">    乏燃料后处理厂的建设、运行、改造和退役</t>
  </si>
  <si>
    <t xml:space="preserve">    其他乏燃料处理处置基金支出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</si>
  <si>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</si>
  <si>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</si>
  <si>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</si>
  <si>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</si>
  <si>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</si>
  <si>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</si>
  <si>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</si>
  <si>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</si>
  <si>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其他大中型水库移民后期扶持基金支出</t>
  </si>
  <si>
    <t xml:space="preserve">  小型水库移民扶助基金及对应专项债务收入安排的支出</t>
  </si>
  <si>
    <t xml:space="preserve">    其他小型水库移民扶助基金支出</t>
  </si>
  <si>
    <t xml:space="preserve">  可再生能源电价附加收入安排的支出</t>
  </si>
  <si>
    <t xml:space="preserve">    风力发电补助</t>
  </si>
  <si>
    <t xml:space="preserve">    太阳能发电补助</t>
  </si>
  <si>
    <t xml:space="preserve">    生物质能发电补助</t>
  </si>
  <si>
    <t xml:space="preserve">    其他可再生能源电价附加收入安排的支出</t>
  </si>
  <si>
    <t xml:space="preserve">  废弃电器电子产品处理基金支出</t>
  </si>
  <si>
    <t xml:space="preserve">    回收处理费用补贴</t>
  </si>
  <si>
    <t xml:space="preserve">    信息系统建设</t>
  </si>
  <si>
    <t xml:space="preserve">    基金征管经费</t>
  </si>
  <si>
    <t xml:space="preserve">    其他废弃电器电子产品处理基金支出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</si>
  <si>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</si>
  <si>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</si>
  <si>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</si>
  <si>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</si>
  <si>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</si>
  <si>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</si>
  <si>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</si>
  <si>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</si>
  <si>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</si>
  <si>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</si>
  <si>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</si>
  <si>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</si>
  <si>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国有土地收益基金及对应专项债务收入安排的支出</t>
  </si>
  <si>
    <t xml:space="preserve">    其他国有土地收益基金支出</t>
  </si>
  <si>
    <t xml:space="preserve">  农业土地开发资金及对应专项债务收入安排的支出</t>
  </si>
  <si>
    <t xml:space="preserve">  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</si>
  <si>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</si>
  <si>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</si>
  <si>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</si>
  <si>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</si>
  <si>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</si>
  <si>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</si>
  <si>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</si>
  <si>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</si>
  <si>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</si>
  <si>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</si>
  <si>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</si>
  <si>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</si>
  <si>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</si>
  <si>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三峡水库库区基金支出</t>
  </si>
  <si>
    <t xml:space="preserve">    库区维护和管理</t>
  </si>
  <si>
    <t xml:space="preserve">    其他三峡水库库区基金支出</t>
  </si>
  <si>
    <t xml:space="preserve">  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</si>
  <si>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</si>
  <si>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</si>
  <si>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</si>
  <si>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海南省高等级公路车辆通行附加费及对应专项债务收入安排的支出</t>
  </si>
  <si>
    <t xml:space="preserve">    公路还贷</t>
  </si>
  <si>
    <t xml:space="preserve">    其他海南省高等级公路车辆通行附加费安排的支出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</si>
  <si>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</si>
  <si>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</si>
  <si>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</si>
  <si>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</si>
  <si>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</si>
  <si>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</si>
  <si>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</si>
  <si>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</si>
  <si>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铁路建设基金支出</t>
  </si>
  <si>
    <t xml:space="preserve">    铁路建设投资</t>
  </si>
  <si>
    <t xml:space="preserve">    购置铁路机车车辆</t>
  </si>
  <si>
    <t xml:space="preserve">    铁路还贷</t>
  </si>
  <si>
    <t xml:space="preserve">    建设项目铺底资金</t>
  </si>
  <si>
    <t xml:space="preserve">    勘测设计</t>
  </si>
  <si>
    <t xml:space="preserve">    注册资本金</t>
  </si>
  <si>
    <t xml:space="preserve">    周转资金</t>
  </si>
  <si>
    <t xml:space="preserve">    其他铁路建设基金支出</t>
  </si>
  <si>
    <t xml:space="preserve">  船舶油污损害赔偿基金支出</t>
  </si>
  <si>
    <t xml:space="preserve">    应急处置费用</t>
  </si>
  <si>
    <t xml:space="preserve">    控制清除污染</t>
  </si>
  <si>
    <t xml:space="preserve">    损失补偿</t>
  </si>
  <si>
    <t xml:space="preserve">    生态恢复</t>
  </si>
  <si>
    <t xml:space="preserve">    监视监测</t>
  </si>
  <si>
    <t xml:space="preserve">    其他船舶油污损害赔偿基金支出</t>
  </si>
  <si>
    <t xml:space="preserve">  民航发展基金支出</t>
  </si>
  <si>
    <t xml:space="preserve">    民航机场建设</t>
  </si>
  <si>
    <t xml:space="preserve">    民航安全</t>
  </si>
  <si>
    <t xml:space="preserve">    航线和机场补贴</t>
  </si>
  <si>
    <t xml:space="preserve">    民航节能减排</t>
  </si>
  <si>
    <t xml:space="preserve">    通用航空发展</t>
  </si>
  <si>
    <t xml:space="preserve">    征管经费</t>
  </si>
  <si>
    <t xml:space="preserve">    其他民航发展基金支出</t>
  </si>
  <si>
    <t xml:space="preserve">  农网还贷资金支出</t>
  </si>
  <si>
    <t xml:space="preserve">    中央农网还贷资金支出</t>
  </si>
  <si>
    <t xml:space="preserve">    地方农网还贷资金支出</t>
  </si>
  <si>
    <t xml:space="preserve">    其他农网还贷资金支出</t>
  </si>
  <si>
    <t xml:space="preserve">  旅游发展基金支出</t>
  </si>
  <si>
    <t xml:space="preserve">    宣传促销</t>
  </si>
  <si>
    <t xml:space="preserve">    行业规划</t>
  </si>
  <si>
    <t xml:space="preserve">    旅游事业补助</t>
  </si>
  <si>
    <t xml:space="preserve">    地方旅游开发项目补助</t>
  </si>
  <si>
    <t xml:space="preserve">    其他旅游发展基金支出</t>
  </si>
  <si>
    <t xml:space="preserve">    中央特别国债经营基金支出</t>
  </si>
  <si>
    <t xml:space="preserve">    中央特别国债经营基金财务支出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</si>
  <si>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</si>
  <si>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</si>
  <si>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福利彩票发行机构的业务费支出</t>
  </si>
  <si>
    <t xml:space="preserve">    体育彩票发行机构的业务费支出</t>
  </si>
  <si>
    <t xml:space="preserve">    福利彩票销售机构的业务费支出</t>
  </si>
  <si>
    <t xml:space="preserve">    体育彩票销售机构的业务费支出</t>
  </si>
  <si>
    <t xml:space="preserve">    彩票兑奖周转金支出</t>
  </si>
  <si>
    <t xml:space="preserve">    彩票发行销售风险基金支出</t>
  </si>
  <si>
    <t xml:space="preserve">    彩票市场调控资金支出</t>
  </si>
  <si>
    <t xml:space="preserve">    其他彩票发行销售机构业务费安排的支出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</si>
  <si>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</si>
  <si>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</si>
  <si>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</si>
  <si>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</si>
  <si>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</si>
  <si>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</si>
  <si>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</si>
  <si>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</si>
  <si>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</si>
  <si>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</si>
  <si>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</si>
  <si>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</si>
  <si>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</si>
  <si>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海南省高等级公路车辆通行附加费债务付息支出</t>
  </si>
  <si>
    <t xml:space="preserve">    港口建设费债务付息支出</t>
  </si>
  <si>
    <t xml:space="preserve">    国家电影事业发展专项资金债务付息支出</t>
  </si>
  <si>
    <t xml:space="preserve">    国有土地使用权出让金债务付息支出</t>
  </si>
  <si>
    <t xml:space="preserve">    国有土地收益基金债务付息支出</t>
  </si>
  <si>
    <t xml:space="preserve">    农业土地开发资金债务付息支出</t>
  </si>
  <si>
    <t xml:space="preserve">    大中型水库库区基金债务付息支出</t>
  </si>
  <si>
    <t xml:space="preserve">    彩票公益金债务付息支出</t>
  </si>
  <si>
    <t xml:space="preserve">    城市基础设施配套费债务付息支出</t>
  </si>
  <si>
    <t xml:space="preserve">    小型水库移民扶助基金债务付息支出</t>
  </si>
  <si>
    <t xml:space="preserve">    国家重大水利工程建设基金债务付息支出</t>
  </si>
  <si>
    <t xml:space="preserve">    车辆通行费债务付息支出</t>
  </si>
  <si>
    <t xml:space="preserve">    污水处理费债务付息支出</t>
  </si>
  <si>
    <t xml:space="preserve">    土地储备专项债券付息支出</t>
  </si>
  <si>
    <t xml:space="preserve">    政府收费公路专项债券付息支出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</si>
  <si>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</si>
  <si>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</si>
  <si>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</si>
  <si>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 海南省高等级公路车辆通行附加费债务发行费用支出</t>
  </si>
  <si>
    <t xml:space="preserve">    港口建设费债务发行费用支出</t>
  </si>
  <si>
    <t xml:space="preserve">    国家电影事业发展专项资金债务发行费用支出</t>
  </si>
  <si>
    <t xml:space="preserve">    国有土地使用权出让金债务发行费用支出</t>
  </si>
  <si>
    <t xml:space="preserve">    国有土地收益基金债务发行费用支出</t>
  </si>
  <si>
    <t xml:space="preserve">    农业土地开发资金债务发行费用支出</t>
  </si>
  <si>
    <t xml:space="preserve">    大中型水库库区基金债务发行费用支出</t>
  </si>
  <si>
    <t xml:space="preserve">    彩票公益金债务发行费用支出</t>
  </si>
  <si>
    <t xml:space="preserve">    城市基础设施配套费债务发行费用支出</t>
  </si>
  <si>
    <t xml:space="preserve">    小型水库移民扶助基金债务发行费用支出</t>
  </si>
  <si>
    <t xml:space="preserve">    国家重大水利工程建设基金债务发行费用支出</t>
  </si>
  <si>
    <t xml:space="preserve">    车辆通行费债务发行费用支出</t>
  </si>
  <si>
    <t xml:space="preserve">    污水处理费债务发行费用支出</t>
  </si>
  <si>
    <t xml:space="preserve">    土地储备专项债券发行费用支出</t>
  </si>
  <si>
    <t xml:space="preserve">    政府收费公路专项债券发行费用支出</t>
  </si>
  <si>
    <t xml:space="preserve">    其他地方自行试点项目收益专项债券发行费用支出</t>
  </si>
  <si>
    <t xml:space="preserve">    其他政府性基金债务发行费用支出</t>
  </si>
  <si>
    <t>2018年度杨凌示范区政府性基金转移性收支决算录入表</t>
  </si>
  <si>
    <t>政府性基金预算上级补助收入</t>
  </si>
  <si>
    <t>政府性基金预算补助下级支出</t>
  </si>
  <si>
    <t>政府性基金预算下级上解收入</t>
  </si>
  <si>
    <t>政府性基金预算上解上级支出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</si>
  <si>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</si>
  <si>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</si>
  <si>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</si>
  <si>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</si>
  <si>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调入专项收入</t>
  </si>
  <si>
    <t xml:space="preserve">  其他调入资金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</si>
  <si>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</si>
  <si>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</si>
  <si>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</si>
  <si>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政府性基金预算省补助计划单列市收入</t>
  </si>
  <si>
    <t>政府性基金预算计划单列市上解省支出</t>
  </si>
  <si>
    <t>政府性基金预算计划单列市上解省收入</t>
  </si>
  <si>
    <t>政府性基金预算省补助计划单列市支出</t>
  </si>
  <si>
    <t>待偿债置换专项债券结余</t>
  </si>
  <si>
    <t>政府性基金预算年终结余</t>
  </si>
  <si>
    <t>收　　入　　总　　计　</t>
  </si>
  <si>
    <t>支　　出　　总　　计　</t>
  </si>
  <si>
    <t>2018年度杨凌示范区政府专项债务限额和余额情况决算表</t>
  </si>
  <si>
    <t>专项债务</t>
  </si>
  <si>
    <t>国有资本经营决算</t>
  </si>
  <si>
    <t>国有资本经营预算收入决算表</t>
  </si>
  <si>
    <t>国有资本经营预算支出决算表</t>
  </si>
  <si>
    <t>本级国有资本经营预算支出表</t>
  </si>
  <si>
    <t>2018年度杨凌示范区国有资本经营收入决算录入表</t>
  </si>
  <si>
    <t>国有资本经营收入</t>
  </si>
  <si>
    <t>国有资本经营上级补助收入</t>
  </si>
  <si>
    <t>国有资本经营预算上年结余</t>
  </si>
  <si>
    <t>国有资本经营省补助计划单列市收入</t>
  </si>
  <si>
    <t>2018年度杨凌示范区国有资本经营支出决算录入表</t>
  </si>
  <si>
    <t>国有资本经营支出</t>
  </si>
  <si>
    <t>国有资本经营补助下级支出</t>
  </si>
  <si>
    <t>国有资本经营预算调出资金</t>
  </si>
  <si>
    <t>国有资本经营省补助计划单列市支出</t>
  </si>
  <si>
    <t>国有资本经营预算年终结余</t>
  </si>
  <si>
    <t>2018年度杨凌示范区本级国有资本经营支出决算录入表</t>
  </si>
  <si>
    <t>社会保险基金决算</t>
  </si>
  <si>
    <t>社会保险基金收入决算表（全辖）</t>
  </si>
  <si>
    <t>社会保险基金收入决算表（本级）</t>
  </si>
  <si>
    <t>社会保险基金支出决算表（全辖）</t>
  </si>
  <si>
    <t>社会保险基金支出决算表（本级）</t>
  </si>
  <si>
    <t>2018年度杨凌示范区社会保险基金收入决算录入表</t>
  </si>
  <si>
    <t>项    目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</si>
  <si>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</si>
  <si>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</si>
  <si>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</si>
  <si>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</si>
  <si>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</si>
  <si>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</si>
  <si>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</si>
  <si>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生育保险基金</t>
  </si>
  <si>
    <t>一、收入</t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</si>
  <si>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</si>
  <si>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</si>
  <si>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</si>
  <si>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</si>
  <si>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</si>
  <si>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</si>
  <si>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>2018年度杨凌示范区本级社会保险基金收入决算录入表</t>
  </si>
  <si>
    <t>居民基本医疗保险基金</t>
  </si>
  <si>
    <t>2018年度杨凌示范区社会保险基金支出决算录入表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</si>
  <si>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</si>
  <si>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</si>
  <si>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</si>
  <si>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</si>
  <si>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>2018年度杨凌示范区本级社会保险基金支出决算录入表</t>
  </si>
  <si>
    <t>国有资本经营预算转移支付收支决算表</t>
    <phoneticPr fontId="27" type="noConversion"/>
  </si>
  <si>
    <t>2018年度杨凌示范区国有资本经营预算转移性收支决算录入表</t>
  </si>
  <si>
    <t>录入15表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</si>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</sst>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8" formatCode="#,##0_ ;\-#,##0"/>
    <numFmt numFmtId="179" formatCode="_ * #,##0_ ;_ * \-#,##0_ ;_ * &quot;-&quot;??_ ;_ @_ "/>
    <numFmt numFmtId="180" formatCode="0_);[Red]\(0\)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48"/>
      <color theme="1"/>
      <name val="方正小标宋简体"/>
      <charset val="134"/>
    </font>
    <font>
      <sz val="12"/>
      <color theme="1"/>
      <name val="方正小标宋简体"/>
      <charset val="134"/>
    </font>
    <font>
      <sz val="28"/>
      <color theme="1"/>
      <name val="宋体"/>
      <family val="3"/>
      <charset val="134"/>
    </font>
    <font>
      <sz val="20"/>
      <color theme="1"/>
      <name val="方正小标宋简体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2"/>
      <color theme="1"/>
      <name val="方正小标宋简体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2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4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0" borderId="0"/>
  </cellStyleXfs>
  <cellXfs count="12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Border="1" applyAlignment="1"/>
    <xf numFmtId="0" fontId="3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right" vertical="center" wrapText="1"/>
    </xf>
    <xf numFmtId="178" fontId="14" fillId="0" borderId="5" xfId="0" applyNumberFormat="1" applyFont="1" applyFill="1" applyBorder="1" applyAlignment="1" applyProtection="1">
      <alignment horizontal="right" vertical="center" wrapText="1"/>
    </xf>
    <xf numFmtId="180" fontId="11" fillId="0" borderId="1" xfId="0" applyNumberFormat="1" applyFont="1" applyFill="1" applyBorder="1" applyAlignment="1">
      <alignment horizontal="right" vertical="center" wrapText="1"/>
    </xf>
    <xf numFmtId="3" fontId="2" fillId="6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0" fontId="12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3" fontId="2" fillId="4" borderId="2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left" vertical="center"/>
    </xf>
    <xf numFmtId="3" fontId="2" fillId="4" borderId="4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8" borderId="11" xfId="0" applyFont="1" applyFill="1" applyBorder="1" applyAlignment="1">
      <alignment horizontal="center" vertical="center" wrapText="1" shrinkToFit="1"/>
    </xf>
    <xf numFmtId="4" fontId="19" fillId="0" borderId="11" xfId="0" applyNumberFormat="1" applyFont="1" applyFill="1" applyBorder="1" applyAlignment="1">
      <alignment horizontal="right" vertical="center" shrinkToFit="1"/>
    </xf>
    <xf numFmtId="0" fontId="19" fillId="0" borderId="11" xfId="0" applyFont="1" applyFill="1" applyBorder="1" applyAlignment="1">
      <alignment horizontal="left" vertical="center" shrinkToFit="1"/>
    </xf>
    <xf numFmtId="4" fontId="20" fillId="0" borderId="11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19" fillId="8" borderId="13" xfId="0" applyFont="1" applyFill="1" applyBorder="1" applyAlignment="1">
      <alignment horizontal="center" vertical="center" wrapText="1" shrinkToFit="1"/>
    </xf>
    <xf numFmtId="4" fontId="19" fillId="0" borderId="13" xfId="0" applyNumberFormat="1" applyFont="1" applyFill="1" applyBorder="1" applyAlignment="1">
      <alignment horizontal="right" vertical="center" shrinkToFit="1"/>
    </xf>
    <xf numFmtId="0" fontId="19" fillId="0" borderId="15" xfId="0" applyFont="1" applyFill="1" applyBorder="1" applyAlignment="1">
      <alignment horizontal="left" vertical="center" shrinkToFit="1"/>
    </xf>
    <xf numFmtId="4" fontId="19" fillId="0" borderId="15" xfId="0" applyNumberFormat="1" applyFont="1" applyFill="1" applyBorder="1" applyAlignment="1">
      <alignment horizontal="right" vertical="center" shrinkToFit="1"/>
    </xf>
    <xf numFmtId="0" fontId="19" fillId="0" borderId="0" xfId="0" applyFont="1" applyFill="1" applyBorder="1" applyAlignment="1">
      <alignment horizontal="right" vertical="center" shrinkToFit="1"/>
    </xf>
    <xf numFmtId="4" fontId="19" fillId="0" borderId="16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left" vertical="center"/>
    </xf>
    <xf numFmtId="3" fontId="23" fillId="0" borderId="1" xfId="0" applyNumberFormat="1" applyFont="1" applyFill="1" applyBorder="1" applyAlignment="1" applyProtection="1">
      <alignment horizontal="right" vertical="center"/>
    </xf>
    <xf numFmtId="0" fontId="22" fillId="0" borderId="1" xfId="0" applyNumberFormat="1" applyFont="1" applyFill="1" applyBorder="1" applyAlignment="1" applyProtection="1">
      <alignment horizontal="left" vertical="center"/>
    </xf>
    <xf numFmtId="3" fontId="22" fillId="0" borderId="1" xfId="0" applyNumberFormat="1" applyFont="1" applyFill="1" applyBorder="1" applyAlignment="1" applyProtection="1">
      <alignment horizontal="right" vertical="center"/>
    </xf>
    <xf numFmtId="0" fontId="22" fillId="0" borderId="1" xfId="0" applyNumberFormat="1" applyFont="1" applyFill="1" applyBorder="1" applyAlignment="1" applyProtection="1"/>
    <xf numFmtId="0" fontId="23" fillId="0" borderId="1" xfId="0" applyNumberFormat="1" applyFont="1" applyFill="1" applyBorder="1" applyAlignment="1" applyProtection="1"/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19" fillId="8" borderId="9" xfId="0" applyFont="1" applyFill="1" applyBorder="1" applyAlignment="1">
      <alignment horizontal="center" vertical="center" wrapText="1" shrinkToFit="1"/>
    </xf>
    <xf numFmtId="0" fontId="19" fillId="8" borderId="5" xfId="0" applyFont="1" applyFill="1" applyBorder="1" applyAlignment="1">
      <alignment horizontal="center" vertical="center" wrapText="1" shrinkToFit="1"/>
    </xf>
    <xf numFmtId="0" fontId="19" fillId="8" borderId="5" xfId="0" applyFont="1" applyFill="1" applyBorder="1" applyAlignment="1">
      <alignment horizontal="center" vertical="center" shrinkToFit="1"/>
    </xf>
    <xf numFmtId="0" fontId="19" fillId="8" borderId="12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shrinkToFit="1"/>
    </xf>
    <xf numFmtId="0" fontId="19" fillId="0" borderId="11" xfId="0" applyFont="1" applyFill="1" applyBorder="1" applyAlignment="1">
      <alignment horizontal="left" vertical="center" shrinkToFit="1"/>
    </xf>
    <xf numFmtId="0" fontId="19" fillId="0" borderId="14" xfId="0" applyFont="1" applyFill="1" applyBorder="1" applyAlignment="1">
      <alignment horizontal="left" vertical="center" shrinkToFit="1"/>
    </xf>
    <xf numFmtId="0" fontId="19" fillId="0" borderId="15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/>
    </xf>
    <xf numFmtId="0" fontId="19" fillId="8" borderId="10" xfId="0" applyFont="1" applyFill="1" applyBorder="1" applyAlignment="1">
      <alignment horizontal="center" vertical="center" wrapText="1" shrinkToFit="1"/>
    </xf>
    <xf numFmtId="0" fontId="19" fillId="8" borderId="11" xfId="0" applyFont="1" applyFill="1" applyBorder="1" applyAlignment="1">
      <alignment horizontal="center" vertical="center" wrapText="1" shrinkToFit="1"/>
    </xf>
    <xf numFmtId="0" fontId="19" fillId="8" borderId="13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1" fillId="7" borderId="0" xfId="0" applyNumberFormat="1" applyFont="1" applyFill="1" applyAlignment="1" applyProtection="1">
      <alignment horizontal="center" vertical="center" wrapText="1"/>
    </xf>
    <xf numFmtId="0" fontId="1" fillId="7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1" fillId="2" borderId="17" xfId="2" applyNumberFormat="1" applyFont="1" applyFill="1" applyBorder="1" applyAlignment="1" applyProtection="1">
      <alignment horizontal="center" vertical="center"/>
    </xf>
    <xf numFmtId="0" fontId="30" fillId="2" borderId="17" xfId="2" applyNumberFormat="1" applyFont="1" applyFill="1" applyBorder="1" applyAlignment="1" applyProtection="1">
      <alignment vertical="center"/>
    </xf>
    <xf numFmtId="3" fontId="30" fillId="5" borderId="17" xfId="2" applyNumberFormat="1" applyFont="1" applyFill="1" applyBorder="1" applyAlignment="1" applyProtection="1">
      <alignment horizontal="right" vertical="center"/>
    </xf>
    <xf numFmtId="3" fontId="30" fillId="3" borderId="17" xfId="2" applyNumberFormat="1" applyFont="1" applyFill="1" applyBorder="1" applyAlignment="1" applyProtection="1">
      <alignment horizontal="right" vertical="center"/>
    </xf>
    <xf numFmtId="3" fontId="30" fillId="4" borderId="17" xfId="2" applyNumberFormat="1" applyFont="1" applyFill="1" applyBorder="1" applyAlignment="1" applyProtection="1">
      <alignment horizontal="right" vertical="center"/>
    </xf>
    <xf numFmtId="3" fontId="30" fillId="6" borderId="17" xfId="2" applyNumberFormat="1" applyFont="1" applyFill="1" applyBorder="1" applyAlignment="1" applyProtection="1">
      <alignment horizontal="right" vertical="center"/>
    </xf>
    <xf numFmtId="0" fontId="30" fillId="2" borderId="17" xfId="2" applyNumberFormat="1" applyFont="1" applyFill="1" applyBorder="1" applyAlignment="1" applyProtection="1">
      <alignment horizontal="right" vertical="center"/>
    </xf>
    <xf numFmtId="0" fontId="29" fillId="0" borderId="0" xfId="2" applyNumberFormat="1" applyFont="1" applyFill="1" applyAlignment="1" applyProtection="1">
      <alignment horizontal="center" vertical="center"/>
    </xf>
    <xf numFmtId="0" fontId="30" fillId="0" borderId="0" xfId="2" applyNumberFormat="1" applyFont="1" applyFill="1" applyAlignment="1" applyProtection="1">
      <alignment horizontal="right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4;&#25991;&#21253;/&#21508;&#24180;&#20915;&#31639;/2018&#24180;&#24635;&#20915;&#31639;/2018&#24180;&#20915;&#31639;&#24405;&#20837;&#34920;/2018&#24180;&#20840;&#21306;&#20915;&#31639;&#24405;&#2083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esktop\&#20844;&#25991;&#21253;\2017&#24180;&#24037;&#20316;\2016&#24180;&#20915;&#31639;\2016&#24180;&#36130;&#25919;&#24635;&#20915;&#31639;\&#24635;&#34920;\2016&#24180;&#36130;&#25919;&#24635;&#20915;&#31639;&#24405;&#20837;&#34920;\&#20840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0844;&#25991;&#21253;/2017&#24180;&#24037;&#20316;/2016&#24180;&#20915;&#31639;/2016&#24180;&#36130;&#25919;&#24635;&#20915;&#31639;/&#24635;&#34920;/2016&#24180;&#36130;&#25919;&#24635;&#20915;&#31639;&#24405;&#20837;&#34920;/&#20840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  <sheetName val="F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C6">
            <v>48381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3">
          <cell r="C33">
            <v>140</v>
          </cell>
        </row>
        <row r="34">
          <cell r="C34">
            <v>3628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6">
          <cell r="C46">
            <v>0</v>
          </cell>
        </row>
        <row r="47">
          <cell r="C47">
            <v>0</v>
          </cell>
        </row>
        <row r="57">
          <cell r="C57">
            <v>0</v>
          </cell>
        </row>
        <row r="58">
          <cell r="C5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E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J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1"/>
  <sheetViews>
    <sheetView topLeftCell="A7" workbookViewId="0">
      <selection activeCell="A2" sqref="A2"/>
    </sheetView>
  </sheetViews>
  <sheetFormatPr defaultColWidth="6.875" defaultRowHeight="11.25"/>
  <cols>
    <col min="1" max="1" width="122.25" style="80" customWidth="1"/>
    <col min="2" max="2" width="47.125" style="80" customWidth="1"/>
    <col min="3" max="256" width="6.875" style="80" customWidth="1"/>
    <col min="257" max="16384" width="6.875" style="80"/>
  </cols>
  <sheetData>
    <row r="1" spans="1:1" ht="48" customHeight="1"/>
    <row r="2" spans="1:1" ht="93" customHeight="1">
      <c r="A2" s="81" t="s">
        <v>0</v>
      </c>
    </row>
    <row r="3" spans="1:1" ht="93.75" customHeight="1">
      <c r="A3" s="82"/>
    </row>
    <row r="4" spans="1:1" ht="135" customHeight="1">
      <c r="A4" s="83" t="s">
        <v>1</v>
      </c>
    </row>
    <row r="5" spans="1:1" ht="33" customHeight="1"/>
    <row r="6" spans="1:1" ht="12.75" customHeight="1"/>
    <row r="7" spans="1:1" ht="12.75" customHeight="1"/>
    <row r="8" spans="1:1" ht="12.75" customHeight="1"/>
    <row r="9" spans="1:1" ht="12.75" customHeight="1"/>
    <row r="10" spans="1:1" ht="12.75" customHeight="1"/>
    <row r="11" spans="1:1" ht="12.75" customHeight="1"/>
  </sheetData>
  <phoneticPr fontId="27" type="noConversion"/>
  <pageMargins left="0.75" right="0.75" top="1" bottom="1" header="0.51180555555555596" footer="0.5118055555555559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J7" sqref="J7"/>
    </sheetView>
  </sheetViews>
  <sheetFormatPr defaultColWidth="9" defaultRowHeight="13.5"/>
  <cols>
    <col min="1" max="1" width="11" style="25" customWidth="1"/>
    <col min="2" max="3" width="50.75" style="25" customWidth="1"/>
    <col min="4" max="4" width="9.125" style="25" hidden="1" customWidth="1"/>
    <col min="5" max="8" width="9" style="25" hidden="1" customWidth="1"/>
    <col min="9" max="16384" width="9" style="25"/>
  </cols>
  <sheetData>
    <row r="1" spans="1:8" ht="54" customHeight="1">
      <c r="A1" s="107" t="s">
        <v>2038</v>
      </c>
      <c r="B1" s="107"/>
      <c r="C1" s="107"/>
      <c r="D1" s="26"/>
    </row>
    <row r="2" spans="1:8" ht="23.1" customHeight="1">
      <c r="C2" s="27" t="s">
        <v>41</v>
      </c>
      <c r="D2" s="27"/>
    </row>
    <row r="3" spans="1:8" ht="45.75" customHeight="1">
      <c r="A3" s="108" t="s">
        <v>2039</v>
      </c>
      <c r="B3" s="43" t="s">
        <v>2040</v>
      </c>
      <c r="C3" s="29" t="s">
        <v>2041</v>
      </c>
      <c r="D3" s="30"/>
    </row>
    <row r="4" spans="1:8" ht="21" customHeight="1">
      <c r="A4" s="109"/>
      <c r="B4" s="29" t="s">
        <v>2042</v>
      </c>
      <c r="C4" s="29" t="s">
        <v>2042</v>
      </c>
      <c r="D4" s="30"/>
    </row>
    <row r="5" spans="1:8" ht="45.75" customHeight="1">
      <c r="A5" s="31" t="s">
        <v>2043</v>
      </c>
      <c r="B5" s="32">
        <v>513300</v>
      </c>
      <c r="C5" s="32">
        <v>421701</v>
      </c>
      <c r="D5" s="33">
        <v>0</v>
      </c>
      <c r="E5" s="34">
        <v>39000</v>
      </c>
      <c r="F5" s="25">
        <v>746524.5</v>
      </c>
      <c r="G5" s="25">
        <v>369514.5</v>
      </c>
      <c r="H5" s="25">
        <v>377010</v>
      </c>
    </row>
  </sheetData>
  <mergeCells count="2">
    <mergeCell ref="A1:C1"/>
    <mergeCell ref="A3:A4"/>
  </mergeCells>
  <phoneticPr fontId="27" type="noConversion"/>
  <pageMargins left="0.75" right="0.75" top="1" bottom="1" header="0.51180555555555596" footer="0.5118055555555559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34"/>
  <sheetViews>
    <sheetView workbookViewId="0">
      <selection activeCell="B2" sqref="B2"/>
    </sheetView>
  </sheetViews>
  <sheetFormatPr defaultColWidth="9" defaultRowHeight="14.25"/>
  <cols>
    <col min="1" max="1" width="14.625" style="18" customWidth="1"/>
    <col min="2" max="2" width="134.5" style="17" customWidth="1"/>
    <col min="3" max="16384" width="9" style="17"/>
  </cols>
  <sheetData>
    <row r="1" spans="1:21" ht="147" customHeight="1">
      <c r="A1" s="84" t="s">
        <v>2044</v>
      </c>
      <c r="B1" s="85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51.95" customHeight="1">
      <c r="A2" s="20">
        <v>1</v>
      </c>
      <c r="B2" s="21" t="s">
        <v>2045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51.95" customHeight="1">
      <c r="A3" s="20">
        <v>2</v>
      </c>
      <c r="B3" s="21" t="s">
        <v>2046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51.95" customHeight="1">
      <c r="A4" s="20">
        <v>3</v>
      </c>
      <c r="B4" s="21" t="s">
        <v>2047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51.95" customHeight="1">
      <c r="A5" s="20">
        <v>4</v>
      </c>
      <c r="B5" s="21" t="s">
        <v>2048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51.95" customHeight="1">
      <c r="A6" s="20">
        <v>5</v>
      </c>
      <c r="B6" s="21" t="s">
        <v>2049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2:2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2:21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2:2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2:2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2:2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2:21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2:2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2:2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2:2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2:2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2:2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2:2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2:2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2:21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2:2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</sheetData>
  <mergeCells count="1">
    <mergeCell ref="A1:B1"/>
  </mergeCells>
  <phoneticPr fontId="27" type="noConversion"/>
  <pageMargins left="0.75" right="0.75" top="1" bottom="1" header="0.51180555555555596" footer="0.51180555555555596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32"/>
  <sheetViews>
    <sheetView zoomScale="80" zoomScaleNormal="80" workbookViewId="0">
      <selection activeCell="I13" sqref="I13"/>
    </sheetView>
  </sheetViews>
  <sheetFormatPr defaultColWidth="9" defaultRowHeight="13.5"/>
  <cols>
    <col min="1" max="1" width="12.375" style="1" customWidth="1"/>
    <col min="2" max="2" width="34.25" style="1" customWidth="1"/>
    <col min="3" max="13" width="13.625" style="1" customWidth="1"/>
    <col min="14" max="16384" width="9" style="1"/>
  </cols>
  <sheetData>
    <row r="1" spans="1:27" ht="33" customHeight="1">
      <c r="A1" s="110" t="s">
        <v>2050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8" customHeight="1">
      <c r="A2" s="111" t="s">
        <v>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27" ht="26.1" customHeight="1">
      <c r="A3" s="100" t="s">
        <v>68</v>
      </c>
      <c r="B3" s="100" t="s">
        <v>2051</v>
      </c>
      <c r="C3" s="100" t="s">
        <v>70</v>
      </c>
      <c r="D3" s="100" t="s">
        <v>1893</v>
      </c>
      <c r="E3" s="100" t="s">
        <v>1972</v>
      </c>
      <c r="F3" s="100" t="s">
        <v>2052</v>
      </c>
      <c r="G3" s="100" t="s">
        <v>1979</v>
      </c>
      <c r="H3" s="100" t="s">
        <v>2053</v>
      </c>
      <c r="I3" s="100" t="s">
        <v>2054</v>
      </c>
      <c r="J3" s="100" t="s">
        <v>1985</v>
      </c>
      <c r="K3" s="100" t="s">
        <v>1998</v>
      </c>
      <c r="L3" s="100" t="s">
        <v>2024</v>
      </c>
      <c r="M3" s="100" t="s">
        <v>2026</v>
      </c>
    </row>
    <row r="4" spans="1:27" ht="26.1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27" ht="26.1" customHeight="1">
      <c r="A5" s="5"/>
      <c r="B5" s="40" t="s">
        <v>2055</v>
      </c>
      <c r="C5" s="7">
        <f t="shared" ref="C5:M5" si="0">SUM(C6:C32)</f>
        <v>52206</v>
      </c>
      <c r="D5" s="7">
        <f t="shared" si="0"/>
        <v>2850</v>
      </c>
      <c r="E5" s="7">
        <f t="shared" si="0"/>
        <v>0</v>
      </c>
      <c r="F5" s="7">
        <f t="shared" si="0"/>
        <v>0</v>
      </c>
      <c r="G5" s="7">
        <f t="shared" si="0"/>
        <v>515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303000</v>
      </c>
      <c r="L5" s="7">
        <f t="shared" si="0"/>
        <v>0</v>
      </c>
      <c r="M5" s="7">
        <f t="shared" si="0"/>
        <v>0</v>
      </c>
    </row>
    <row r="6" spans="1:27" ht="26.1" customHeight="1">
      <c r="A6" s="5">
        <v>1030166</v>
      </c>
      <c r="B6" s="5" t="s">
        <v>2056</v>
      </c>
      <c r="C6" s="7">
        <f>[1]L08!C40</f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42">
        <v>0</v>
      </c>
      <c r="M6" s="42">
        <v>0</v>
      </c>
    </row>
    <row r="7" spans="1:27" ht="26.1" customHeight="1">
      <c r="A7" s="5">
        <v>1030129</v>
      </c>
      <c r="B7" s="5" t="s">
        <v>2057</v>
      </c>
      <c r="C7" s="7">
        <f>[1]L08!C14</f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42">
        <v>0</v>
      </c>
      <c r="M7" s="42">
        <v>0</v>
      </c>
    </row>
    <row r="8" spans="1:27" ht="26.1" customHeight="1">
      <c r="A8" s="5">
        <v>1030149</v>
      </c>
      <c r="B8" s="5" t="s">
        <v>2058</v>
      </c>
      <c r="C8" s="7">
        <f>[1]L08!C23</f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42">
        <v>0</v>
      </c>
      <c r="M8" s="42">
        <v>0</v>
      </c>
    </row>
    <row r="9" spans="1:27" ht="26.1" customHeight="1">
      <c r="A9" s="5">
        <v>1030157</v>
      </c>
      <c r="B9" s="5" t="s">
        <v>2059</v>
      </c>
      <c r="C9" s="7">
        <f>[1]L08!C34</f>
        <v>3628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42">
        <v>0</v>
      </c>
      <c r="M9" s="42">
        <v>0</v>
      </c>
    </row>
    <row r="10" spans="1:27" ht="26.1" customHeight="1">
      <c r="A10" s="5">
        <v>1030168</v>
      </c>
      <c r="B10" s="5" t="s">
        <v>2060</v>
      </c>
      <c r="C10" s="7">
        <f>[1]L08!C41</f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42">
        <v>0</v>
      </c>
      <c r="M10" s="42">
        <v>0</v>
      </c>
    </row>
    <row r="11" spans="1:27" ht="26.1" customHeight="1">
      <c r="A11" s="5">
        <v>1030175</v>
      </c>
      <c r="B11" s="5" t="s">
        <v>2061</v>
      </c>
      <c r="C11" s="7">
        <f>[1]L08!C43</f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42">
        <v>0</v>
      </c>
      <c r="M11" s="42">
        <v>0</v>
      </c>
    </row>
    <row r="12" spans="1:27" ht="26.1" customHeight="1">
      <c r="A12" s="5"/>
      <c r="B12" s="5" t="s">
        <v>2062</v>
      </c>
      <c r="C12" s="7">
        <v>43445</v>
      </c>
      <c r="D12" s="7">
        <v>0</v>
      </c>
      <c r="E12" s="7">
        <v>0</v>
      </c>
      <c r="F12" s="7">
        <v>0</v>
      </c>
      <c r="G12" s="7">
        <v>140</v>
      </c>
      <c r="H12" s="7">
        <v>0</v>
      </c>
      <c r="I12" s="7">
        <v>0</v>
      </c>
      <c r="J12" s="7">
        <v>0</v>
      </c>
      <c r="K12" s="7">
        <v>303000</v>
      </c>
      <c r="L12" s="42">
        <v>0</v>
      </c>
      <c r="M12" s="42">
        <v>0</v>
      </c>
    </row>
    <row r="13" spans="1:27" ht="26.1" customHeight="1">
      <c r="A13" s="5"/>
      <c r="B13" s="5" t="s">
        <v>2063</v>
      </c>
      <c r="C13" s="7">
        <f>[1]L08!C15+[1]L08!C17+[1]L08!C57-C12</f>
        <v>-43445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42">
        <v>0</v>
      </c>
      <c r="M13" s="42">
        <v>0</v>
      </c>
    </row>
    <row r="14" spans="1:27" ht="26.1" customHeight="1">
      <c r="A14" s="5">
        <v>1030147</v>
      </c>
      <c r="B14" s="5" t="s">
        <v>2064</v>
      </c>
      <c r="C14" s="7">
        <f>[1]L08!C16</f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42">
        <v>0</v>
      </c>
      <c r="M14" s="42">
        <v>0</v>
      </c>
    </row>
    <row r="15" spans="1:27" ht="26.1" customHeight="1">
      <c r="A15" s="5">
        <v>1030156</v>
      </c>
      <c r="B15" s="5" t="s">
        <v>2065</v>
      </c>
      <c r="C15" s="7">
        <f>[1]L08!C33</f>
        <v>140</v>
      </c>
      <c r="D15" s="7">
        <v>0</v>
      </c>
      <c r="E15" s="7">
        <v>0</v>
      </c>
      <c r="F15" s="7">
        <v>0</v>
      </c>
      <c r="G15" s="7">
        <v>115</v>
      </c>
      <c r="H15" s="7">
        <v>0</v>
      </c>
      <c r="I15" s="7">
        <v>0</v>
      </c>
      <c r="J15" s="7">
        <v>0</v>
      </c>
      <c r="K15" s="7">
        <v>0</v>
      </c>
      <c r="L15" s="42">
        <v>0</v>
      </c>
      <c r="M15" s="42">
        <v>0</v>
      </c>
    </row>
    <row r="16" spans="1:27" ht="26.1" customHeight="1">
      <c r="A16" s="5">
        <v>1030178</v>
      </c>
      <c r="B16" s="5" t="s">
        <v>2066</v>
      </c>
      <c r="C16" s="7">
        <f>[1]L08!C46</f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42">
        <v>0</v>
      </c>
      <c r="M16" s="42">
        <v>0</v>
      </c>
    </row>
    <row r="17" spans="1:13" ht="26.1" customHeight="1">
      <c r="A17" s="5">
        <v>1030150</v>
      </c>
      <c r="B17" s="5" t="s">
        <v>2067</v>
      </c>
      <c r="C17" s="7">
        <f>[1]L08!C24</f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42">
        <v>0</v>
      </c>
      <c r="M17" s="42">
        <v>0</v>
      </c>
    </row>
    <row r="18" spans="1:13" ht="26.1" customHeight="1">
      <c r="A18" s="5">
        <v>1030152</v>
      </c>
      <c r="B18" s="5" t="s">
        <v>2068</v>
      </c>
      <c r="C18" s="7">
        <f>[1]L08!C27</f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42">
        <v>0</v>
      </c>
      <c r="M18" s="42">
        <v>0</v>
      </c>
    </row>
    <row r="19" spans="1:13" ht="26.1" customHeight="1">
      <c r="A19" s="5">
        <v>1030158</v>
      </c>
      <c r="B19" s="5" t="s">
        <v>2069</v>
      </c>
      <c r="C19" s="7">
        <f>[1]L08!C35</f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42">
        <v>0</v>
      </c>
      <c r="M19" s="42">
        <v>0</v>
      </c>
    </row>
    <row r="20" spans="1:13" ht="26.1" customHeight="1">
      <c r="A20" s="5"/>
      <c r="B20" s="5" t="s">
        <v>2070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42">
        <v>0</v>
      </c>
      <c r="M20" s="42">
        <v>0</v>
      </c>
    </row>
    <row r="21" spans="1:13" ht="26.1" customHeight="1">
      <c r="A21" s="5"/>
      <c r="B21" s="5" t="s">
        <v>2071</v>
      </c>
      <c r="C21" s="7">
        <f>[1]L08!C11+[1]L08!C39+[1]L08!C58-C20</f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42">
        <v>0</v>
      </c>
      <c r="M21" s="42">
        <v>0</v>
      </c>
    </row>
    <row r="22" spans="1:13" ht="26.1" customHeight="1">
      <c r="A22" s="5">
        <v>1030115</v>
      </c>
      <c r="B22" s="5" t="s">
        <v>2072</v>
      </c>
      <c r="C22" s="7">
        <f>[1]L08!C12</f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42">
        <v>0</v>
      </c>
      <c r="M22" s="42">
        <v>0</v>
      </c>
    </row>
    <row r="23" spans="1:13" ht="26.1" customHeight="1">
      <c r="A23" s="5">
        <v>1030106</v>
      </c>
      <c r="B23" s="5" t="s">
        <v>2073</v>
      </c>
      <c r="C23" s="7">
        <f>[1]L08!C9</f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42">
        <v>0</v>
      </c>
      <c r="M23" s="42">
        <v>0</v>
      </c>
    </row>
    <row r="24" spans="1:13" ht="26.1" customHeight="1">
      <c r="A24" s="5">
        <v>1030171</v>
      </c>
      <c r="B24" s="5" t="s">
        <v>2074</v>
      </c>
      <c r="C24" s="7">
        <f>[1]L08!C42</f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42">
        <v>0</v>
      </c>
      <c r="M24" s="42">
        <v>0</v>
      </c>
    </row>
    <row r="25" spans="1:13" ht="26.1" customHeight="1">
      <c r="A25" s="5">
        <v>1030110</v>
      </c>
      <c r="B25" s="5" t="s">
        <v>2075</v>
      </c>
      <c r="C25" s="7">
        <f>[1]L08!C10</f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42">
        <v>0</v>
      </c>
      <c r="M25" s="42">
        <v>0</v>
      </c>
    </row>
    <row r="26" spans="1:13" ht="26.1" customHeight="1">
      <c r="A26" s="5">
        <v>1030102</v>
      </c>
      <c r="B26" s="5" t="s">
        <v>2076</v>
      </c>
      <c r="C26" s="7">
        <f>[1]L08!C6</f>
        <v>48381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42">
        <v>0</v>
      </c>
      <c r="M26" s="42">
        <v>0</v>
      </c>
    </row>
    <row r="27" spans="1:13" ht="26.1" customHeight="1">
      <c r="A27" s="5">
        <v>1030121</v>
      </c>
      <c r="B27" s="5" t="s">
        <v>2077</v>
      </c>
      <c r="C27" s="7">
        <f>[1]L08!C13</f>
        <v>0</v>
      </c>
      <c r="D27" s="7">
        <v>870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42">
        <v>0</v>
      </c>
      <c r="M27" s="42">
        <v>0</v>
      </c>
    </row>
    <row r="28" spans="1:13" ht="26.1" customHeight="1">
      <c r="A28" s="5">
        <v>1030153</v>
      </c>
      <c r="B28" s="5" t="s">
        <v>2078</v>
      </c>
      <c r="C28" s="7">
        <f>[1]L08!C28</f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42">
        <v>0</v>
      </c>
      <c r="M28" s="42">
        <v>0</v>
      </c>
    </row>
    <row r="29" spans="1:13" ht="26.1" customHeight="1">
      <c r="A29" s="5">
        <v>1030154</v>
      </c>
      <c r="B29" s="5" t="s">
        <v>2079</v>
      </c>
      <c r="C29" s="7">
        <f>[1]L08!C29</f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42">
        <v>0</v>
      </c>
      <c r="M29" s="42">
        <v>0</v>
      </c>
    </row>
    <row r="30" spans="1:13" ht="26.1" customHeight="1">
      <c r="A30" s="5">
        <v>1030180</v>
      </c>
      <c r="B30" s="5" t="s">
        <v>2080</v>
      </c>
      <c r="C30" s="7">
        <f>[1]L08!C47</f>
        <v>0</v>
      </c>
      <c r="D30" s="7">
        <v>278</v>
      </c>
      <c r="E30" s="7">
        <v>0</v>
      </c>
      <c r="F30" s="7">
        <v>0</v>
      </c>
      <c r="G30" s="7">
        <v>93</v>
      </c>
      <c r="H30" s="7">
        <v>0</v>
      </c>
      <c r="I30" s="7">
        <v>0</v>
      </c>
      <c r="J30" s="7">
        <v>0</v>
      </c>
      <c r="K30" s="7">
        <v>0</v>
      </c>
      <c r="L30" s="42">
        <v>0</v>
      </c>
      <c r="M30" s="42">
        <v>0</v>
      </c>
    </row>
    <row r="31" spans="1:13" ht="26.1" customHeight="1">
      <c r="A31" s="5">
        <v>1030155</v>
      </c>
      <c r="B31" s="5" t="s">
        <v>2081</v>
      </c>
      <c r="C31" s="7">
        <f>[1]L08!C30</f>
        <v>0</v>
      </c>
      <c r="D31" s="7">
        <v>1702</v>
      </c>
      <c r="E31" s="7">
        <v>0</v>
      </c>
      <c r="F31" s="7">
        <v>0</v>
      </c>
      <c r="G31" s="7">
        <v>167</v>
      </c>
      <c r="H31" s="7">
        <v>0</v>
      </c>
      <c r="I31" s="7">
        <v>0</v>
      </c>
      <c r="J31" s="7">
        <v>0</v>
      </c>
      <c r="K31" s="7">
        <v>0</v>
      </c>
      <c r="L31" s="42">
        <v>0</v>
      </c>
      <c r="M31" s="42">
        <v>0</v>
      </c>
    </row>
    <row r="32" spans="1:13" ht="26.1" customHeight="1">
      <c r="A32" s="5"/>
      <c r="B32" s="5" t="s">
        <v>2082</v>
      </c>
      <c r="C32" s="7">
        <v>57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42">
        <v>0</v>
      </c>
      <c r="M32" s="42">
        <v>0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7" type="noConversion"/>
  <pageMargins left="0.75" right="0.75" top="1" bottom="1" header="0.51180555555555596" footer="0.51180555555555596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A32"/>
  <sheetViews>
    <sheetView zoomScale="80" zoomScaleNormal="80" workbookViewId="0">
      <selection activeCell="G11" sqref="G11"/>
    </sheetView>
  </sheetViews>
  <sheetFormatPr defaultColWidth="9" defaultRowHeight="13.5"/>
  <cols>
    <col min="1" max="1" width="9" style="1" customWidth="1"/>
    <col min="2" max="2" width="62.5" style="1" customWidth="1"/>
    <col min="3" max="10" width="15.75" style="1" customWidth="1"/>
    <col min="11" max="16384" width="9" style="1"/>
  </cols>
  <sheetData>
    <row r="1" spans="1:27" ht="33.950000000000003" customHeight="1">
      <c r="A1" s="112" t="s">
        <v>2083</v>
      </c>
      <c r="B1" s="112"/>
      <c r="C1" s="112"/>
      <c r="D1" s="112"/>
      <c r="E1" s="112"/>
      <c r="F1" s="112"/>
      <c r="G1" s="112"/>
      <c r="H1" s="112"/>
      <c r="I1" s="112"/>
      <c r="J1" s="112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0.100000000000001" customHeight="1">
      <c r="A2" s="111" t="s">
        <v>41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27" ht="18.95" customHeight="1">
      <c r="A3" s="100" t="s">
        <v>68</v>
      </c>
      <c r="B3" s="100" t="s">
        <v>2051</v>
      </c>
      <c r="C3" s="100" t="s">
        <v>70</v>
      </c>
      <c r="D3" s="100" t="s">
        <v>1893</v>
      </c>
      <c r="E3" s="100" t="s">
        <v>1972</v>
      </c>
      <c r="F3" s="100" t="s">
        <v>2052</v>
      </c>
      <c r="G3" s="100" t="s">
        <v>1979</v>
      </c>
      <c r="H3" s="100" t="s">
        <v>2053</v>
      </c>
      <c r="I3" s="100" t="s">
        <v>2054</v>
      </c>
      <c r="J3" s="100" t="s">
        <v>1985</v>
      </c>
      <c r="K3" s="100" t="s">
        <v>1998</v>
      </c>
      <c r="L3" s="100" t="s">
        <v>2024</v>
      </c>
      <c r="M3" s="100" t="s">
        <v>2026</v>
      </c>
    </row>
    <row r="4" spans="1:27" ht="18.9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27" ht="18.95" customHeight="1">
      <c r="A5" s="5"/>
      <c r="B5" s="40" t="s">
        <v>2055</v>
      </c>
      <c r="C5" s="7">
        <f t="shared" ref="C5:M5" si="0">SUM(C6:C32)</f>
        <v>52206</v>
      </c>
      <c r="D5" s="7">
        <f t="shared" si="0"/>
        <v>2850</v>
      </c>
      <c r="E5" s="7">
        <f t="shared" si="0"/>
        <v>0</v>
      </c>
      <c r="F5" s="7">
        <f t="shared" si="0"/>
        <v>0</v>
      </c>
      <c r="G5" s="7">
        <f t="shared" si="0"/>
        <v>515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303000</v>
      </c>
      <c r="L5" s="7">
        <f t="shared" si="0"/>
        <v>0</v>
      </c>
      <c r="M5" s="7">
        <f t="shared" si="0"/>
        <v>0</v>
      </c>
    </row>
    <row r="6" spans="1:27" ht="18.95" customHeight="1">
      <c r="A6" s="5">
        <v>1030166</v>
      </c>
      <c r="B6" s="5" t="s">
        <v>2056</v>
      </c>
      <c r="C6" s="7">
        <f>[1]L08!C40</f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42">
        <v>0</v>
      </c>
      <c r="M6" s="42">
        <v>0</v>
      </c>
    </row>
    <row r="7" spans="1:27" ht="18.95" customHeight="1">
      <c r="A7" s="5">
        <v>1030129</v>
      </c>
      <c r="B7" s="5" t="s">
        <v>2057</v>
      </c>
      <c r="C7" s="7">
        <f>[1]L08!C14</f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42">
        <v>0</v>
      </c>
      <c r="M7" s="42">
        <v>0</v>
      </c>
    </row>
    <row r="8" spans="1:27" ht="18.95" customHeight="1">
      <c r="A8" s="5">
        <v>1030149</v>
      </c>
      <c r="B8" s="5" t="s">
        <v>2058</v>
      </c>
      <c r="C8" s="7">
        <f>[1]L08!C23</f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42">
        <v>0</v>
      </c>
      <c r="M8" s="42">
        <v>0</v>
      </c>
    </row>
    <row r="9" spans="1:27" ht="18.95" customHeight="1">
      <c r="A9" s="5">
        <v>1030157</v>
      </c>
      <c r="B9" s="5" t="s">
        <v>2059</v>
      </c>
      <c r="C9" s="7">
        <f>[1]L08!C34</f>
        <v>3628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42">
        <v>0</v>
      </c>
      <c r="M9" s="42">
        <v>0</v>
      </c>
    </row>
    <row r="10" spans="1:27" ht="18.95" customHeight="1">
      <c r="A10" s="5">
        <v>1030168</v>
      </c>
      <c r="B10" s="5" t="s">
        <v>2060</v>
      </c>
      <c r="C10" s="7">
        <f>[1]L08!C41</f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42">
        <v>0</v>
      </c>
      <c r="M10" s="42">
        <v>0</v>
      </c>
    </row>
    <row r="11" spans="1:27" ht="18.95" customHeight="1">
      <c r="A11" s="5">
        <v>1030175</v>
      </c>
      <c r="B11" s="5" t="s">
        <v>2061</v>
      </c>
      <c r="C11" s="7">
        <f>[1]L08!C43</f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42">
        <v>0</v>
      </c>
      <c r="M11" s="42">
        <v>0</v>
      </c>
    </row>
    <row r="12" spans="1:27" ht="18.95" customHeight="1">
      <c r="A12" s="5"/>
      <c r="B12" s="5" t="s">
        <v>2062</v>
      </c>
      <c r="C12" s="7">
        <v>43445</v>
      </c>
      <c r="D12" s="7">
        <v>0</v>
      </c>
      <c r="E12" s="7">
        <v>0</v>
      </c>
      <c r="F12" s="7">
        <v>0</v>
      </c>
      <c r="G12" s="7">
        <v>140</v>
      </c>
      <c r="H12" s="7">
        <v>0</v>
      </c>
      <c r="I12" s="7">
        <v>0</v>
      </c>
      <c r="J12" s="7">
        <v>0</v>
      </c>
      <c r="K12" s="7">
        <v>303000</v>
      </c>
      <c r="L12" s="42">
        <v>0</v>
      </c>
      <c r="M12" s="42">
        <v>0</v>
      </c>
    </row>
    <row r="13" spans="1:27" ht="18.95" customHeight="1">
      <c r="A13" s="5"/>
      <c r="B13" s="5" t="s">
        <v>2063</v>
      </c>
      <c r="C13" s="7">
        <f>[1]L08!C15+[1]L08!C17+[1]L08!C57-C12</f>
        <v>-43445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42">
        <v>0</v>
      </c>
      <c r="M13" s="42">
        <v>0</v>
      </c>
    </row>
    <row r="14" spans="1:27" ht="18.95" customHeight="1">
      <c r="A14" s="5">
        <v>1030147</v>
      </c>
      <c r="B14" s="5" t="s">
        <v>2064</v>
      </c>
      <c r="C14" s="7">
        <f>[1]L08!C16</f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42">
        <v>0</v>
      </c>
      <c r="M14" s="42">
        <v>0</v>
      </c>
    </row>
    <row r="15" spans="1:27" ht="18.95" customHeight="1">
      <c r="A15" s="5">
        <v>1030156</v>
      </c>
      <c r="B15" s="5" t="s">
        <v>2065</v>
      </c>
      <c r="C15" s="7">
        <f>[1]L08!C33</f>
        <v>140</v>
      </c>
      <c r="D15" s="7">
        <v>0</v>
      </c>
      <c r="E15" s="7">
        <v>0</v>
      </c>
      <c r="F15" s="7">
        <v>0</v>
      </c>
      <c r="G15" s="7">
        <v>115</v>
      </c>
      <c r="H15" s="7">
        <v>0</v>
      </c>
      <c r="I15" s="7">
        <v>0</v>
      </c>
      <c r="J15" s="7">
        <v>0</v>
      </c>
      <c r="K15" s="7">
        <v>0</v>
      </c>
      <c r="L15" s="42">
        <v>0</v>
      </c>
      <c r="M15" s="42">
        <v>0</v>
      </c>
    </row>
    <row r="16" spans="1:27" ht="18.95" customHeight="1">
      <c r="A16" s="5">
        <v>1030178</v>
      </c>
      <c r="B16" s="5" t="s">
        <v>2066</v>
      </c>
      <c r="C16" s="7">
        <f>[1]L08!C46</f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42">
        <v>0</v>
      </c>
      <c r="M16" s="42">
        <v>0</v>
      </c>
    </row>
    <row r="17" spans="1:13" ht="18.95" customHeight="1">
      <c r="A17" s="5">
        <v>1030150</v>
      </c>
      <c r="B17" s="5" t="s">
        <v>2067</v>
      </c>
      <c r="C17" s="7">
        <f>[1]L08!C24</f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42">
        <v>0</v>
      </c>
      <c r="M17" s="42">
        <v>0</v>
      </c>
    </row>
    <row r="18" spans="1:13" ht="18.95" customHeight="1">
      <c r="A18" s="5">
        <v>1030152</v>
      </c>
      <c r="B18" s="5" t="s">
        <v>2068</v>
      </c>
      <c r="C18" s="7">
        <f>[1]L08!C27</f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42">
        <v>0</v>
      </c>
      <c r="M18" s="42">
        <v>0</v>
      </c>
    </row>
    <row r="19" spans="1:13" ht="18.95" customHeight="1">
      <c r="A19" s="5">
        <v>1030158</v>
      </c>
      <c r="B19" s="5" t="s">
        <v>2069</v>
      </c>
      <c r="C19" s="7">
        <f>[1]L08!C35</f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42">
        <v>0</v>
      </c>
      <c r="M19" s="42">
        <v>0</v>
      </c>
    </row>
    <row r="20" spans="1:13" ht="18.95" customHeight="1">
      <c r="A20" s="5"/>
      <c r="B20" s="5" t="s">
        <v>2070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42">
        <v>0</v>
      </c>
      <c r="M20" s="42">
        <v>0</v>
      </c>
    </row>
    <row r="21" spans="1:13" ht="18.95" customHeight="1">
      <c r="A21" s="5"/>
      <c r="B21" s="5" t="s">
        <v>2071</v>
      </c>
      <c r="C21" s="7">
        <f>[1]L08!C11+[1]L08!C39+[1]L08!C58-C20</f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42">
        <v>0</v>
      </c>
      <c r="M21" s="42">
        <v>0</v>
      </c>
    </row>
    <row r="22" spans="1:13" ht="18.95" customHeight="1">
      <c r="A22" s="5">
        <v>1030115</v>
      </c>
      <c r="B22" s="5" t="s">
        <v>2072</v>
      </c>
      <c r="C22" s="7">
        <f>[1]L08!C12</f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42">
        <v>0</v>
      </c>
      <c r="M22" s="42">
        <v>0</v>
      </c>
    </row>
    <row r="23" spans="1:13" ht="18.95" customHeight="1">
      <c r="A23" s="5">
        <v>1030106</v>
      </c>
      <c r="B23" s="5" t="s">
        <v>2073</v>
      </c>
      <c r="C23" s="7">
        <f>[1]L08!C9</f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42">
        <v>0</v>
      </c>
      <c r="M23" s="42">
        <v>0</v>
      </c>
    </row>
    <row r="24" spans="1:13" ht="18.95" customHeight="1">
      <c r="A24" s="5">
        <v>1030171</v>
      </c>
      <c r="B24" s="5" t="s">
        <v>2074</v>
      </c>
      <c r="C24" s="7">
        <f>[1]L08!C42</f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42">
        <v>0</v>
      </c>
      <c r="M24" s="42">
        <v>0</v>
      </c>
    </row>
    <row r="25" spans="1:13" ht="18.95" customHeight="1">
      <c r="A25" s="5">
        <v>1030110</v>
      </c>
      <c r="B25" s="5" t="s">
        <v>2075</v>
      </c>
      <c r="C25" s="7">
        <f>[1]L08!C10</f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42">
        <v>0</v>
      </c>
      <c r="M25" s="42">
        <v>0</v>
      </c>
    </row>
    <row r="26" spans="1:13" ht="18.95" customHeight="1">
      <c r="A26" s="5">
        <v>1030102</v>
      </c>
      <c r="B26" s="5" t="s">
        <v>2076</v>
      </c>
      <c r="C26" s="7">
        <f>[1]L08!C6</f>
        <v>48381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42">
        <v>0</v>
      </c>
      <c r="M26" s="42">
        <v>0</v>
      </c>
    </row>
    <row r="27" spans="1:13" ht="18.95" customHeight="1">
      <c r="A27" s="5">
        <v>1030121</v>
      </c>
      <c r="B27" s="5" t="s">
        <v>2077</v>
      </c>
      <c r="C27" s="7">
        <f>[1]L08!C13</f>
        <v>0</v>
      </c>
      <c r="D27" s="7">
        <v>870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42">
        <v>0</v>
      </c>
      <c r="M27" s="42">
        <v>0</v>
      </c>
    </row>
    <row r="28" spans="1:13" ht="18.95" customHeight="1">
      <c r="A28" s="5">
        <v>1030153</v>
      </c>
      <c r="B28" s="5" t="s">
        <v>2078</v>
      </c>
      <c r="C28" s="7">
        <f>[1]L08!C28</f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42">
        <v>0</v>
      </c>
      <c r="M28" s="42">
        <v>0</v>
      </c>
    </row>
    <row r="29" spans="1:13" ht="18.95" customHeight="1">
      <c r="A29" s="5">
        <v>1030154</v>
      </c>
      <c r="B29" s="5" t="s">
        <v>2079</v>
      </c>
      <c r="C29" s="7">
        <f>[1]L08!C29</f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42">
        <v>0</v>
      </c>
      <c r="M29" s="42">
        <v>0</v>
      </c>
    </row>
    <row r="30" spans="1:13" ht="18.95" customHeight="1">
      <c r="A30" s="5">
        <v>1030180</v>
      </c>
      <c r="B30" s="5" t="s">
        <v>2080</v>
      </c>
      <c r="C30" s="7">
        <f>[1]L08!C47</f>
        <v>0</v>
      </c>
      <c r="D30" s="7">
        <v>278</v>
      </c>
      <c r="E30" s="7">
        <v>0</v>
      </c>
      <c r="F30" s="7">
        <v>0</v>
      </c>
      <c r="G30" s="7">
        <v>93</v>
      </c>
      <c r="H30" s="7">
        <v>0</v>
      </c>
      <c r="I30" s="7">
        <v>0</v>
      </c>
      <c r="J30" s="7">
        <v>0</v>
      </c>
      <c r="K30" s="7">
        <v>0</v>
      </c>
      <c r="L30" s="42">
        <v>0</v>
      </c>
      <c r="M30" s="42">
        <v>0</v>
      </c>
    </row>
    <row r="31" spans="1:13" ht="18.95" customHeight="1">
      <c r="A31" s="5">
        <v>1030155</v>
      </c>
      <c r="B31" s="5" t="s">
        <v>2081</v>
      </c>
      <c r="C31" s="7">
        <f>[1]L08!C30</f>
        <v>0</v>
      </c>
      <c r="D31" s="7">
        <v>1702</v>
      </c>
      <c r="E31" s="7">
        <v>0</v>
      </c>
      <c r="F31" s="7">
        <v>0</v>
      </c>
      <c r="G31" s="7">
        <v>167</v>
      </c>
      <c r="H31" s="7">
        <v>0</v>
      </c>
      <c r="I31" s="7">
        <v>0</v>
      </c>
      <c r="J31" s="7">
        <v>0</v>
      </c>
      <c r="K31" s="7">
        <v>0</v>
      </c>
      <c r="L31" s="42">
        <v>0</v>
      </c>
      <c r="M31" s="42">
        <v>0</v>
      </c>
    </row>
    <row r="32" spans="1:13" ht="18.95" customHeight="1">
      <c r="A32" s="5"/>
      <c r="B32" s="5" t="s">
        <v>2082</v>
      </c>
      <c r="C32" s="7">
        <v>57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42">
        <v>0</v>
      </c>
      <c r="M32" s="42">
        <v>0</v>
      </c>
    </row>
  </sheetData>
  <mergeCells count="15">
    <mergeCell ref="K3:K4"/>
    <mergeCell ref="L3:L4"/>
    <mergeCell ref="M3:M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7" type="noConversion"/>
  <pageMargins left="0.75" right="0.75" top="1" bottom="1" header="0.51180555555555596" footer="0.5118055555555559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2"/>
  <sheetViews>
    <sheetView workbookViewId="0">
      <selection activeCell="F13" sqref="F13"/>
    </sheetView>
  </sheetViews>
  <sheetFormatPr defaultColWidth="12.125" defaultRowHeight="15.6" customHeight="1"/>
  <cols>
    <col min="1" max="1" width="9.5" style="10" customWidth="1"/>
    <col min="2" max="2" width="53.5" style="10" customWidth="1"/>
    <col min="3" max="3" width="31.5" style="10" customWidth="1"/>
    <col min="4" max="256" width="12.125" style="10" customWidth="1"/>
    <col min="257" max="16384" width="12.125" style="10"/>
  </cols>
  <sheetData>
    <row r="1" spans="1:3" ht="44.25" customHeight="1">
      <c r="A1" s="86" t="s">
        <v>2084</v>
      </c>
      <c r="B1" s="86"/>
      <c r="C1" s="86"/>
    </row>
    <row r="2" spans="1:3" ht="17.100000000000001" customHeight="1">
      <c r="A2" s="37"/>
      <c r="B2" s="37"/>
      <c r="C2" s="38" t="s">
        <v>2085</v>
      </c>
    </row>
    <row r="3" spans="1:3" ht="17.100000000000001" customHeight="1">
      <c r="A3" s="37"/>
      <c r="B3" s="37"/>
      <c r="C3" s="38" t="s">
        <v>12</v>
      </c>
    </row>
    <row r="4" spans="1:3" ht="17.100000000000001" customHeight="1">
      <c r="A4" s="15" t="s">
        <v>68</v>
      </c>
      <c r="B4" s="15" t="s">
        <v>69</v>
      </c>
      <c r="C4" s="15" t="s">
        <v>70</v>
      </c>
    </row>
    <row r="5" spans="1:3" ht="17.100000000000001" customHeight="1">
      <c r="A5" s="39"/>
      <c r="B5" s="15" t="s">
        <v>2086</v>
      </c>
      <c r="C5" s="12">
        <f>SUM(C6,C14,C20,C29,C40,C69,C85,C126,C131,C138,C142,C165,C184)</f>
        <v>80678</v>
      </c>
    </row>
    <row r="6" spans="1:3" ht="17.100000000000001" customHeight="1">
      <c r="A6" s="22">
        <v>206</v>
      </c>
      <c r="B6" s="11" t="s">
        <v>399</v>
      </c>
      <c r="C6" s="12">
        <f>SUM(C7)</f>
        <v>0</v>
      </c>
    </row>
    <row r="7" spans="1:3" ht="17.100000000000001" customHeight="1">
      <c r="A7" s="22">
        <v>20610</v>
      </c>
      <c r="B7" s="11" t="s">
        <v>2087</v>
      </c>
      <c r="C7" s="12">
        <f>SUM(C8:C13)</f>
        <v>0</v>
      </c>
    </row>
    <row r="8" spans="1:3" ht="17.100000000000001" customHeight="1">
      <c r="A8" s="22">
        <v>2061001</v>
      </c>
      <c r="B8" s="14" t="s">
        <v>2088</v>
      </c>
      <c r="C8" s="23">
        <v>0</v>
      </c>
    </row>
    <row r="9" spans="1:3" ht="17.100000000000001" customHeight="1">
      <c r="A9" s="22">
        <v>2061002</v>
      </c>
      <c r="B9" s="14" t="s">
        <v>2089</v>
      </c>
      <c r="C9" s="23">
        <v>0</v>
      </c>
    </row>
    <row r="10" spans="1:3" ht="17.100000000000001" customHeight="1">
      <c r="A10" s="22">
        <v>2061003</v>
      </c>
      <c r="B10" s="14" t="s">
        <v>2090</v>
      </c>
      <c r="C10" s="23">
        <v>0</v>
      </c>
    </row>
    <row r="11" spans="1:3" ht="17.100000000000001" customHeight="1">
      <c r="A11" s="22">
        <v>2061004</v>
      </c>
      <c r="B11" s="14" t="s">
        <v>2091</v>
      </c>
      <c r="C11" s="23">
        <v>0</v>
      </c>
    </row>
    <row r="12" spans="1:3" ht="17.100000000000001" customHeight="1">
      <c r="A12" s="22">
        <v>2061005</v>
      </c>
      <c r="B12" s="14" t="s">
        <v>2092</v>
      </c>
      <c r="C12" s="23">
        <v>0</v>
      </c>
    </row>
    <row r="13" spans="1:3" ht="17.100000000000001" customHeight="1">
      <c r="A13" s="22">
        <v>2061099</v>
      </c>
      <c r="B13" s="14" t="s">
        <v>2093</v>
      </c>
      <c r="C13" s="23">
        <v>0</v>
      </c>
    </row>
    <row r="14" spans="1:3" ht="17.100000000000001" customHeight="1">
      <c r="A14" s="22">
        <v>207</v>
      </c>
      <c r="B14" s="11" t="s">
        <v>448</v>
      </c>
      <c r="C14" s="12">
        <f>C15</f>
        <v>0</v>
      </c>
    </row>
    <row r="15" spans="1:3" ht="17.100000000000001" customHeight="1">
      <c r="A15" s="22">
        <v>20707</v>
      </c>
      <c r="B15" s="11" t="s">
        <v>2094</v>
      </c>
      <c r="C15" s="12">
        <f>SUM(C16:C19)</f>
        <v>0</v>
      </c>
    </row>
    <row r="16" spans="1:3" ht="17.100000000000001" customHeight="1">
      <c r="A16" s="22">
        <v>2070701</v>
      </c>
      <c r="B16" s="14" t="s">
        <v>2095</v>
      </c>
      <c r="C16" s="23">
        <v>0</v>
      </c>
    </row>
    <row r="17" spans="1:3" ht="17.100000000000001" customHeight="1">
      <c r="A17" s="22">
        <v>2070702</v>
      </c>
      <c r="B17" s="14" t="s">
        <v>2096</v>
      </c>
      <c r="C17" s="23">
        <v>0</v>
      </c>
    </row>
    <row r="18" spans="1:3" ht="17.100000000000001" customHeight="1">
      <c r="A18" s="22">
        <v>2070703</v>
      </c>
      <c r="B18" s="14" t="s">
        <v>2097</v>
      </c>
      <c r="C18" s="23">
        <v>0</v>
      </c>
    </row>
    <row r="19" spans="1:3" ht="17.100000000000001" customHeight="1">
      <c r="A19" s="22">
        <v>2070799</v>
      </c>
      <c r="B19" s="14" t="s">
        <v>2098</v>
      </c>
      <c r="C19" s="23">
        <v>0</v>
      </c>
    </row>
    <row r="20" spans="1:3" ht="17.100000000000001" customHeight="1">
      <c r="A20" s="22">
        <v>208</v>
      </c>
      <c r="B20" s="11" t="s">
        <v>485</v>
      </c>
      <c r="C20" s="12">
        <f>C21+C25</f>
        <v>0</v>
      </c>
    </row>
    <row r="21" spans="1:3" ht="17.100000000000001" customHeight="1">
      <c r="A21" s="22">
        <v>20822</v>
      </c>
      <c r="B21" s="11" t="s">
        <v>2099</v>
      </c>
      <c r="C21" s="12">
        <f>SUM(C22:C24)</f>
        <v>0</v>
      </c>
    </row>
    <row r="22" spans="1:3" ht="17.100000000000001" customHeight="1">
      <c r="A22" s="22">
        <v>2082201</v>
      </c>
      <c r="B22" s="14" t="s">
        <v>2100</v>
      </c>
      <c r="C22" s="23">
        <v>0</v>
      </c>
    </row>
    <row r="23" spans="1:3" ht="17.100000000000001" customHeight="1">
      <c r="A23" s="22">
        <v>2082202</v>
      </c>
      <c r="B23" s="14" t="s">
        <v>2101</v>
      </c>
      <c r="C23" s="23">
        <v>0</v>
      </c>
    </row>
    <row r="24" spans="1:3" ht="17.100000000000001" customHeight="1">
      <c r="A24" s="22">
        <v>2082299</v>
      </c>
      <c r="B24" s="14" t="s">
        <v>2102</v>
      </c>
      <c r="C24" s="23">
        <v>0</v>
      </c>
    </row>
    <row r="25" spans="1:3" ht="17.100000000000001" customHeight="1">
      <c r="A25" s="22">
        <v>20823</v>
      </c>
      <c r="B25" s="11" t="s">
        <v>2103</v>
      </c>
      <c r="C25" s="12">
        <f>SUM(C26:C28)</f>
        <v>0</v>
      </c>
    </row>
    <row r="26" spans="1:3" ht="17.100000000000001" customHeight="1">
      <c r="A26" s="22">
        <v>2082301</v>
      </c>
      <c r="B26" s="14" t="s">
        <v>2100</v>
      </c>
      <c r="C26" s="23">
        <v>0</v>
      </c>
    </row>
    <row r="27" spans="1:3" ht="17.100000000000001" customHeight="1">
      <c r="A27" s="22">
        <v>2082302</v>
      </c>
      <c r="B27" s="14" t="s">
        <v>2101</v>
      </c>
      <c r="C27" s="23">
        <v>0</v>
      </c>
    </row>
    <row r="28" spans="1:3" ht="17.100000000000001" customHeight="1">
      <c r="A28" s="22">
        <v>2082399</v>
      </c>
      <c r="B28" s="14" t="s">
        <v>2104</v>
      </c>
      <c r="C28" s="23">
        <v>0</v>
      </c>
    </row>
    <row r="29" spans="1:3" ht="17.100000000000001" customHeight="1">
      <c r="A29" s="22">
        <v>211</v>
      </c>
      <c r="B29" s="11" t="s">
        <v>654</v>
      </c>
      <c r="C29" s="12">
        <f>SUM(C30,C35)</f>
        <v>0</v>
      </c>
    </row>
    <row r="30" spans="1:3" ht="17.100000000000001" customHeight="1">
      <c r="A30" s="22">
        <v>21160</v>
      </c>
      <c r="B30" s="11" t="s">
        <v>2105</v>
      </c>
      <c r="C30" s="12">
        <f>SUM(C31:C34)</f>
        <v>0</v>
      </c>
    </row>
    <row r="31" spans="1:3" ht="17.100000000000001" customHeight="1">
      <c r="A31" s="22">
        <v>2116001</v>
      </c>
      <c r="B31" s="14" t="s">
        <v>2106</v>
      </c>
      <c r="C31" s="23">
        <v>0</v>
      </c>
    </row>
    <row r="32" spans="1:3" ht="17.100000000000001" customHeight="1">
      <c r="A32" s="22">
        <v>2116002</v>
      </c>
      <c r="B32" s="14" t="s">
        <v>2107</v>
      </c>
      <c r="C32" s="23">
        <v>0</v>
      </c>
    </row>
    <row r="33" spans="1:3" ht="17.100000000000001" customHeight="1">
      <c r="A33" s="22">
        <v>2116003</v>
      </c>
      <c r="B33" s="14" t="s">
        <v>2108</v>
      </c>
      <c r="C33" s="23">
        <v>0</v>
      </c>
    </row>
    <row r="34" spans="1:3" ht="17.100000000000001" customHeight="1">
      <c r="A34" s="22">
        <v>2116099</v>
      </c>
      <c r="B34" s="14" t="s">
        <v>2109</v>
      </c>
      <c r="C34" s="23">
        <v>0</v>
      </c>
    </row>
    <row r="35" spans="1:3" ht="17.100000000000001" customHeight="1">
      <c r="A35" s="22">
        <v>21161</v>
      </c>
      <c r="B35" s="11" t="s">
        <v>2110</v>
      </c>
      <c r="C35" s="12">
        <f>SUM(C36:C39)</f>
        <v>0</v>
      </c>
    </row>
    <row r="36" spans="1:3" ht="17.100000000000001" customHeight="1">
      <c r="A36" s="22">
        <v>2116101</v>
      </c>
      <c r="B36" s="14" t="s">
        <v>2111</v>
      </c>
      <c r="C36" s="23">
        <v>0</v>
      </c>
    </row>
    <row r="37" spans="1:3" ht="17.100000000000001" customHeight="1">
      <c r="A37" s="22">
        <v>2116102</v>
      </c>
      <c r="B37" s="14" t="s">
        <v>2112</v>
      </c>
      <c r="C37" s="23">
        <v>0</v>
      </c>
    </row>
    <row r="38" spans="1:3" ht="17.100000000000001" customHeight="1">
      <c r="A38" s="22">
        <v>2116103</v>
      </c>
      <c r="B38" s="14" t="s">
        <v>2113</v>
      </c>
      <c r="C38" s="23">
        <v>0</v>
      </c>
    </row>
    <row r="39" spans="1:3" ht="17.100000000000001" customHeight="1">
      <c r="A39" s="22">
        <v>2116104</v>
      </c>
      <c r="B39" s="14" t="s">
        <v>2114</v>
      </c>
      <c r="C39" s="23">
        <v>0</v>
      </c>
    </row>
    <row r="40" spans="1:3" ht="17.100000000000001" customHeight="1">
      <c r="A40" s="22">
        <v>212</v>
      </c>
      <c r="B40" s="11" t="s">
        <v>724</v>
      </c>
      <c r="C40" s="12">
        <f>SUM(C41,C54,C58:C59,C65)</f>
        <v>74042</v>
      </c>
    </row>
    <row r="41" spans="1:3" ht="17.100000000000001" customHeight="1">
      <c r="A41" s="22">
        <v>21208</v>
      </c>
      <c r="B41" s="11" t="s">
        <v>2115</v>
      </c>
      <c r="C41" s="12">
        <f>SUM(C42:C53)</f>
        <v>74042</v>
      </c>
    </row>
    <row r="42" spans="1:3" ht="17.100000000000001" customHeight="1">
      <c r="A42" s="22">
        <v>2120801</v>
      </c>
      <c r="B42" s="14" t="s">
        <v>2116</v>
      </c>
      <c r="C42" s="23">
        <v>62197</v>
      </c>
    </row>
    <row r="43" spans="1:3" ht="17.100000000000001" customHeight="1">
      <c r="A43" s="22">
        <v>2120802</v>
      </c>
      <c r="B43" s="14" t="s">
        <v>2117</v>
      </c>
      <c r="C43" s="23">
        <v>4208</v>
      </c>
    </row>
    <row r="44" spans="1:3" ht="17.100000000000001" customHeight="1">
      <c r="A44" s="22">
        <v>2120803</v>
      </c>
      <c r="B44" s="14" t="s">
        <v>2118</v>
      </c>
      <c r="C44" s="23">
        <v>0</v>
      </c>
    </row>
    <row r="45" spans="1:3" ht="17.100000000000001" customHeight="1">
      <c r="A45" s="22">
        <v>2120804</v>
      </c>
      <c r="B45" s="14" t="s">
        <v>2119</v>
      </c>
      <c r="C45" s="23">
        <v>0</v>
      </c>
    </row>
    <row r="46" spans="1:3" ht="17.100000000000001" customHeight="1">
      <c r="A46" s="22">
        <v>2120805</v>
      </c>
      <c r="B46" s="14" t="s">
        <v>2120</v>
      </c>
      <c r="C46" s="23">
        <v>7637</v>
      </c>
    </row>
    <row r="47" spans="1:3" ht="17.100000000000001" customHeight="1">
      <c r="A47" s="22">
        <v>2120806</v>
      </c>
      <c r="B47" s="14" t="s">
        <v>2121</v>
      </c>
      <c r="C47" s="23">
        <v>0</v>
      </c>
    </row>
    <row r="48" spans="1:3" ht="17.100000000000001" customHeight="1">
      <c r="A48" s="22">
        <v>2120807</v>
      </c>
      <c r="B48" s="14" t="s">
        <v>2122</v>
      </c>
      <c r="C48" s="23">
        <v>0</v>
      </c>
    </row>
    <row r="49" spans="1:3" ht="17.100000000000001" customHeight="1">
      <c r="A49" s="22">
        <v>2120809</v>
      </c>
      <c r="B49" s="14" t="s">
        <v>2123</v>
      </c>
      <c r="C49" s="23">
        <v>0</v>
      </c>
    </row>
    <row r="50" spans="1:3" ht="17.100000000000001" customHeight="1">
      <c r="A50" s="22">
        <v>2120810</v>
      </c>
      <c r="B50" s="14" t="s">
        <v>2124</v>
      </c>
      <c r="C50" s="23">
        <v>0</v>
      </c>
    </row>
    <row r="51" spans="1:3" ht="17.100000000000001" customHeight="1">
      <c r="A51" s="22">
        <v>2120811</v>
      </c>
      <c r="B51" s="14" t="s">
        <v>2125</v>
      </c>
      <c r="C51" s="23">
        <v>0</v>
      </c>
    </row>
    <row r="52" spans="1:3" ht="17.100000000000001" customHeight="1">
      <c r="A52" s="22">
        <v>2120813</v>
      </c>
      <c r="B52" s="14" t="s">
        <v>1082</v>
      </c>
      <c r="C52" s="23">
        <v>0</v>
      </c>
    </row>
    <row r="53" spans="1:3" ht="17.100000000000001" customHeight="1">
      <c r="A53" s="22">
        <v>2120899</v>
      </c>
      <c r="B53" s="14" t="s">
        <v>2126</v>
      </c>
      <c r="C53" s="23">
        <v>0</v>
      </c>
    </row>
    <row r="54" spans="1:3" ht="17.100000000000001" customHeight="1">
      <c r="A54" s="22">
        <v>21210</v>
      </c>
      <c r="B54" s="11" t="s">
        <v>2127</v>
      </c>
      <c r="C54" s="12">
        <f>SUM(C55:C57)</f>
        <v>0</v>
      </c>
    </row>
    <row r="55" spans="1:3" ht="17.100000000000001" customHeight="1">
      <c r="A55" s="22">
        <v>2121001</v>
      </c>
      <c r="B55" s="14" t="s">
        <v>2116</v>
      </c>
      <c r="C55" s="23">
        <v>0</v>
      </c>
    </row>
    <row r="56" spans="1:3" ht="17.100000000000001" customHeight="1">
      <c r="A56" s="22">
        <v>2121002</v>
      </c>
      <c r="B56" s="14" t="s">
        <v>2117</v>
      </c>
      <c r="C56" s="23">
        <v>0</v>
      </c>
    </row>
    <row r="57" spans="1:3" ht="17.100000000000001" customHeight="1">
      <c r="A57" s="22">
        <v>2121099</v>
      </c>
      <c r="B57" s="14" t="s">
        <v>2128</v>
      </c>
      <c r="C57" s="23">
        <v>0</v>
      </c>
    </row>
    <row r="58" spans="1:3" ht="17.100000000000001" customHeight="1">
      <c r="A58" s="22">
        <v>21211</v>
      </c>
      <c r="B58" s="11" t="s">
        <v>2129</v>
      </c>
      <c r="C58" s="23">
        <v>0</v>
      </c>
    </row>
    <row r="59" spans="1:3" ht="17.100000000000001" customHeight="1">
      <c r="A59" s="22">
        <v>21213</v>
      </c>
      <c r="B59" s="11" t="s">
        <v>2130</v>
      </c>
      <c r="C59" s="12">
        <f>SUM(C60:C64)</f>
        <v>0</v>
      </c>
    </row>
    <row r="60" spans="1:3" ht="17.100000000000001" customHeight="1">
      <c r="A60" s="22">
        <v>2121301</v>
      </c>
      <c r="B60" s="14" t="s">
        <v>2131</v>
      </c>
      <c r="C60" s="23">
        <v>0</v>
      </c>
    </row>
    <row r="61" spans="1:3" ht="17.100000000000001" customHeight="1">
      <c r="A61" s="22">
        <v>2121302</v>
      </c>
      <c r="B61" s="14" t="s">
        <v>2132</v>
      </c>
      <c r="C61" s="23">
        <v>0</v>
      </c>
    </row>
    <row r="62" spans="1:3" ht="17.100000000000001" customHeight="1">
      <c r="A62" s="22">
        <v>2121303</v>
      </c>
      <c r="B62" s="14" t="s">
        <v>2133</v>
      </c>
      <c r="C62" s="23">
        <v>0</v>
      </c>
    </row>
    <row r="63" spans="1:3" ht="17.100000000000001" customHeight="1">
      <c r="A63" s="22">
        <v>2121304</v>
      </c>
      <c r="B63" s="14" t="s">
        <v>2134</v>
      </c>
      <c r="C63" s="23">
        <v>0</v>
      </c>
    </row>
    <row r="64" spans="1:3" ht="17.100000000000001" customHeight="1">
      <c r="A64" s="22">
        <v>2121399</v>
      </c>
      <c r="B64" s="14" t="s">
        <v>2135</v>
      </c>
      <c r="C64" s="23">
        <v>0</v>
      </c>
    </row>
    <row r="65" spans="1:3" ht="17.100000000000001" customHeight="1">
      <c r="A65" s="22">
        <v>21214</v>
      </c>
      <c r="B65" s="11" t="s">
        <v>2136</v>
      </c>
      <c r="C65" s="12">
        <f>SUM(C66:C68)</f>
        <v>0</v>
      </c>
    </row>
    <row r="66" spans="1:3" ht="17.100000000000001" customHeight="1">
      <c r="A66" s="22">
        <v>2121401</v>
      </c>
      <c r="B66" s="14" t="s">
        <v>2137</v>
      </c>
      <c r="C66" s="23">
        <v>0</v>
      </c>
    </row>
    <row r="67" spans="1:3" ht="17.100000000000001" customHeight="1">
      <c r="A67" s="22">
        <v>2121402</v>
      </c>
      <c r="B67" s="14" t="s">
        <v>2138</v>
      </c>
      <c r="C67" s="23">
        <v>0</v>
      </c>
    </row>
    <row r="68" spans="1:3" ht="17.100000000000001" customHeight="1">
      <c r="A68" s="22">
        <v>2121499</v>
      </c>
      <c r="B68" s="14" t="s">
        <v>2139</v>
      </c>
      <c r="C68" s="23">
        <v>0</v>
      </c>
    </row>
    <row r="69" spans="1:3" ht="17.100000000000001" customHeight="1">
      <c r="A69" s="22">
        <v>213</v>
      </c>
      <c r="B69" s="11" t="s">
        <v>745</v>
      </c>
      <c r="C69" s="12">
        <f>SUM(C70,C75,C80)</f>
        <v>0</v>
      </c>
    </row>
    <row r="70" spans="1:3" ht="16.5" customHeight="1">
      <c r="A70" s="22">
        <v>21366</v>
      </c>
      <c r="B70" s="11" t="s">
        <v>2140</v>
      </c>
      <c r="C70" s="12">
        <f>SUM(C71:C74)</f>
        <v>0</v>
      </c>
    </row>
    <row r="71" spans="1:3" ht="17.100000000000001" customHeight="1">
      <c r="A71" s="22">
        <v>2136601</v>
      </c>
      <c r="B71" s="14" t="s">
        <v>2101</v>
      </c>
      <c r="C71" s="23">
        <v>0</v>
      </c>
    </row>
    <row r="72" spans="1:3" ht="17.100000000000001" customHeight="1">
      <c r="A72" s="22">
        <v>2136602</v>
      </c>
      <c r="B72" s="14" t="s">
        <v>2141</v>
      </c>
      <c r="C72" s="23">
        <v>0</v>
      </c>
    </row>
    <row r="73" spans="1:3" ht="17.100000000000001" customHeight="1">
      <c r="A73" s="22">
        <v>2136603</v>
      </c>
      <c r="B73" s="14" t="s">
        <v>2142</v>
      </c>
      <c r="C73" s="23">
        <v>0</v>
      </c>
    </row>
    <row r="74" spans="1:3" ht="17.100000000000001" customHeight="1">
      <c r="A74" s="22">
        <v>2136699</v>
      </c>
      <c r="B74" s="14" t="s">
        <v>2143</v>
      </c>
      <c r="C74" s="23">
        <v>0</v>
      </c>
    </row>
    <row r="75" spans="1:3" ht="17.100000000000001" customHeight="1">
      <c r="A75" s="22">
        <v>21367</v>
      </c>
      <c r="B75" s="11" t="s">
        <v>2144</v>
      </c>
      <c r="C75" s="12">
        <f>SUM(C76:C79)</f>
        <v>0</v>
      </c>
    </row>
    <row r="76" spans="1:3" ht="17.100000000000001" customHeight="1">
      <c r="A76" s="22">
        <v>2136701</v>
      </c>
      <c r="B76" s="14" t="s">
        <v>2101</v>
      </c>
      <c r="C76" s="23">
        <v>0</v>
      </c>
    </row>
    <row r="77" spans="1:3" ht="17.100000000000001" customHeight="1">
      <c r="A77" s="22">
        <v>2136702</v>
      </c>
      <c r="B77" s="14" t="s">
        <v>2141</v>
      </c>
      <c r="C77" s="23">
        <v>0</v>
      </c>
    </row>
    <row r="78" spans="1:3" ht="17.100000000000001" customHeight="1">
      <c r="A78" s="22">
        <v>2136703</v>
      </c>
      <c r="B78" s="14" t="s">
        <v>2145</v>
      </c>
      <c r="C78" s="23">
        <v>0</v>
      </c>
    </row>
    <row r="79" spans="1:3" ht="17.100000000000001" customHeight="1">
      <c r="A79" s="22">
        <v>2136799</v>
      </c>
      <c r="B79" s="14" t="s">
        <v>2146</v>
      </c>
      <c r="C79" s="23">
        <v>0</v>
      </c>
    </row>
    <row r="80" spans="1:3" ht="17.100000000000001" customHeight="1">
      <c r="A80" s="22">
        <v>21369</v>
      </c>
      <c r="B80" s="11" t="s">
        <v>2147</v>
      </c>
      <c r="C80" s="12">
        <f>SUM(C81:C84)</f>
        <v>0</v>
      </c>
    </row>
    <row r="81" spans="1:3" ht="17.100000000000001" customHeight="1">
      <c r="A81" s="22">
        <v>2136901</v>
      </c>
      <c r="B81" s="14" t="s">
        <v>816</v>
      </c>
      <c r="C81" s="23">
        <v>0</v>
      </c>
    </row>
    <row r="82" spans="1:3" ht="17.100000000000001" customHeight="1">
      <c r="A82" s="22">
        <v>2136902</v>
      </c>
      <c r="B82" s="14" t="s">
        <v>2148</v>
      </c>
      <c r="C82" s="23">
        <v>0</v>
      </c>
    </row>
    <row r="83" spans="1:3" ht="17.100000000000001" customHeight="1">
      <c r="A83" s="22">
        <v>2136903</v>
      </c>
      <c r="B83" s="14" t="s">
        <v>2149</v>
      </c>
      <c r="C83" s="23">
        <v>0</v>
      </c>
    </row>
    <row r="84" spans="1:3" ht="17.100000000000001" customHeight="1">
      <c r="A84" s="22">
        <v>2136999</v>
      </c>
      <c r="B84" s="14" t="s">
        <v>2150</v>
      </c>
      <c r="C84" s="23">
        <v>0</v>
      </c>
    </row>
    <row r="85" spans="1:3" ht="17.100000000000001" customHeight="1">
      <c r="A85" s="22">
        <v>214</v>
      </c>
      <c r="B85" s="11" t="s">
        <v>857</v>
      </c>
      <c r="C85" s="12">
        <f>SUM(C86,C91,C96,C101,C110,C117)</f>
        <v>0</v>
      </c>
    </row>
    <row r="86" spans="1:3" ht="17.100000000000001" customHeight="1">
      <c r="A86" s="22">
        <v>21460</v>
      </c>
      <c r="B86" s="11" t="s">
        <v>2151</v>
      </c>
      <c r="C86" s="12">
        <f>SUM(C87:C90)</f>
        <v>0</v>
      </c>
    </row>
    <row r="87" spans="1:3" ht="17.100000000000001" customHeight="1">
      <c r="A87" s="22">
        <v>2146001</v>
      </c>
      <c r="B87" s="14" t="s">
        <v>859</v>
      </c>
      <c r="C87" s="23">
        <v>0</v>
      </c>
    </row>
    <row r="88" spans="1:3" ht="17.100000000000001" customHeight="1">
      <c r="A88" s="22">
        <v>2146002</v>
      </c>
      <c r="B88" s="14" t="s">
        <v>860</v>
      </c>
      <c r="C88" s="23">
        <v>0</v>
      </c>
    </row>
    <row r="89" spans="1:3" ht="17.100000000000001" customHeight="1">
      <c r="A89" s="22">
        <v>2146003</v>
      </c>
      <c r="B89" s="14" t="s">
        <v>2152</v>
      </c>
      <c r="C89" s="23">
        <v>0</v>
      </c>
    </row>
    <row r="90" spans="1:3" ht="17.100000000000001" customHeight="1">
      <c r="A90" s="22">
        <v>2146099</v>
      </c>
      <c r="B90" s="14" t="s">
        <v>2153</v>
      </c>
      <c r="C90" s="23">
        <v>0</v>
      </c>
    </row>
    <row r="91" spans="1:3" ht="17.100000000000001" customHeight="1">
      <c r="A91" s="22">
        <v>21462</v>
      </c>
      <c r="B91" s="11" t="s">
        <v>2154</v>
      </c>
      <c r="C91" s="12">
        <f>SUM(C92:C95)</f>
        <v>0</v>
      </c>
    </row>
    <row r="92" spans="1:3" ht="17.100000000000001" customHeight="1">
      <c r="A92" s="22">
        <v>2146201</v>
      </c>
      <c r="B92" s="14" t="s">
        <v>2152</v>
      </c>
      <c r="C92" s="23">
        <v>0</v>
      </c>
    </row>
    <row r="93" spans="1:3" ht="17.100000000000001" customHeight="1">
      <c r="A93" s="22">
        <v>2146202</v>
      </c>
      <c r="B93" s="14" t="s">
        <v>2155</v>
      </c>
      <c r="C93" s="23">
        <v>0</v>
      </c>
    </row>
    <row r="94" spans="1:3" ht="17.100000000000001" customHeight="1">
      <c r="A94" s="22">
        <v>2146203</v>
      </c>
      <c r="B94" s="14" t="s">
        <v>2156</v>
      </c>
      <c r="C94" s="23">
        <v>0</v>
      </c>
    </row>
    <row r="95" spans="1:3" ht="17.100000000000001" customHeight="1">
      <c r="A95" s="22">
        <v>2146299</v>
      </c>
      <c r="B95" s="14" t="s">
        <v>2157</v>
      </c>
      <c r="C95" s="23">
        <v>0</v>
      </c>
    </row>
    <row r="96" spans="1:3" ht="17.100000000000001" customHeight="1">
      <c r="A96" s="22">
        <v>21463</v>
      </c>
      <c r="B96" s="11" t="s">
        <v>2158</v>
      </c>
      <c r="C96" s="12">
        <f>SUM(C97:C100)</f>
        <v>0</v>
      </c>
    </row>
    <row r="97" spans="1:3" ht="17.100000000000001" customHeight="1">
      <c r="A97" s="22">
        <v>2146301</v>
      </c>
      <c r="B97" s="14" t="s">
        <v>866</v>
      </c>
      <c r="C97" s="23">
        <v>0</v>
      </c>
    </row>
    <row r="98" spans="1:3" ht="17.100000000000001" customHeight="1">
      <c r="A98" s="22">
        <v>2146302</v>
      </c>
      <c r="B98" s="14" t="s">
        <v>2159</v>
      </c>
      <c r="C98" s="23">
        <v>0</v>
      </c>
    </row>
    <row r="99" spans="1:3" ht="17.100000000000001" customHeight="1">
      <c r="A99" s="22">
        <v>2146303</v>
      </c>
      <c r="B99" s="14" t="s">
        <v>2160</v>
      </c>
      <c r="C99" s="23">
        <v>0</v>
      </c>
    </row>
    <row r="100" spans="1:3" ht="17.100000000000001" customHeight="1">
      <c r="A100" s="22">
        <v>2146399</v>
      </c>
      <c r="B100" s="14" t="s">
        <v>2161</v>
      </c>
      <c r="C100" s="23">
        <v>0</v>
      </c>
    </row>
    <row r="101" spans="1:3" ht="17.100000000000001" customHeight="1">
      <c r="A101" s="22">
        <v>21464</v>
      </c>
      <c r="B101" s="11" t="s">
        <v>2162</v>
      </c>
      <c r="C101" s="12">
        <f>SUM(C102:C109)</f>
        <v>0</v>
      </c>
    </row>
    <row r="102" spans="1:3" ht="17.100000000000001" customHeight="1">
      <c r="A102" s="22">
        <v>2146401</v>
      </c>
      <c r="B102" s="14" t="s">
        <v>2163</v>
      </c>
      <c r="C102" s="23">
        <v>0</v>
      </c>
    </row>
    <row r="103" spans="1:3" ht="17.100000000000001" customHeight="1">
      <c r="A103" s="22">
        <v>2146402</v>
      </c>
      <c r="B103" s="14" t="s">
        <v>2164</v>
      </c>
      <c r="C103" s="23">
        <v>0</v>
      </c>
    </row>
    <row r="104" spans="1:3" ht="17.100000000000001" customHeight="1">
      <c r="A104" s="22">
        <v>2146403</v>
      </c>
      <c r="B104" s="14" t="s">
        <v>2165</v>
      </c>
      <c r="C104" s="23">
        <v>0</v>
      </c>
    </row>
    <row r="105" spans="1:3" ht="17.100000000000001" customHeight="1">
      <c r="A105" s="22">
        <v>2146404</v>
      </c>
      <c r="B105" s="14" t="s">
        <v>2166</v>
      </c>
      <c r="C105" s="23">
        <v>0</v>
      </c>
    </row>
    <row r="106" spans="1:3" ht="17.100000000000001" customHeight="1">
      <c r="A106" s="22">
        <v>2146405</v>
      </c>
      <c r="B106" s="14" t="s">
        <v>2167</v>
      </c>
      <c r="C106" s="23">
        <v>0</v>
      </c>
    </row>
    <row r="107" spans="1:3" ht="17.100000000000001" customHeight="1">
      <c r="A107" s="22">
        <v>2146406</v>
      </c>
      <c r="B107" s="14" t="s">
        <v>2168</v>
      </c>
      <c r="C107" s="23">
        <v>0</v>
      </c>
    </row>
    <row r="108" spans="1:3" ht="17.100000000000001" customHeight="1">
      <c r="A108" s="22">
        <v>2146407</v>
      </c>
      <c r="B108" s="14" t="s">
        <v>2169</v>
      </c>
      <c r="C108" s="23">
        <v>0</v>
      </c>
    </row>
    <row r="109" spans="1:3" ht="17.100000000000001" customHeight="1">
      <c r="A109" s="22">
        <v>2146499</v>
      </c>
      <c r="B109" s="14" t="s">
        <v>2170</v>
      </c>
      <c r="C109" s="23">
        <v>0</v>
      </c>
    </row>
    <row r="110" spans="1:3" ht="17.100000000000001" customHeight="1">
      <c r="A110" s="22">
        <v>21468</v>
      </c>
      <c r="B110" s="11" t="s">
        <v>2171</v>
      </c>
      <c r="C110" s="12">
        <f>SUM(C111:C116)</f>
        <v>0</v>
      </c>
    </row>
    <row r="111" spans="1:3" ht="17.100000000000001" customHeight="1">
      <c r="A111" s="22">
        <v>2146801</v>
      </c>
      <c r="B111" s="14" t="s">
        <v>2172</v>
      </c>
      <c r="C111" s="23">
        <v>0</v>
      </c>
    </row>
    <row r="112" spans="1:3" ht="17.100000000000001" customHeight="1">
      <c r="A112" s="22">
        <v>2146802</v>
      </c>
      <c r="B112" s="14" t="s">
        <v>2173</v>
      </c>
      <c r="C112" s="23">
        <v>0</v>
      </c>
    </row>
    <row r="113" spans="1:3" ht="17.100000000000001" customHeight="1">
      <c r="A113" s="22">
        <v>2146803</v>
      </c>
      <c r="B113" s="14" t="s">
        <v>2174</v>
      </c>
      <c r="C113" s="23">
        <v>0</v>
      </c>
    </row>
    <row r="114" spans="1:3" ht="17.100000000000001" customHeight="1">
      <c r="A114" s="22">
        <v>2146804</v>
      </c>
      <c r="B114" s="14" t="s">
        <v>2175</v>
      </c>
      <c r="C114" s="23">
        <v>0</v>
      </c>
    </row>
    <row r="115" spans="1:3" ht="17.100000000000001" customHeight="1">
      <c r="A115" s="22">
        <v>2146805</v>
      </c>
      <c r="B115" s="14" t="s">
        <v>2176</v>
      </c>
      <c r="C115" s="23">
        <v>0</v>
      </c>
    </row>
    <row r="116" spans="1:3" ht="17.100000000000001" customHeight="1">
      <c r="A116" s="22">
        <v>2146899</v>
      </c>
      <c r="B116" s="14" t="s">
        <v>2177</v>
      </c>
      <c r="C116" s="23">
        <v>0</v>
      </c>
    </row>
    <row r="117" spans="1:3" ht="17.100000000000001" customHeight="1">
      <c r="A117" s="22">
        <v>21469</v>
      </c>
      <c r="B117" s="11" t="s">
        <v>2178</v>
      </c>
      <c r="C117" s="12">
        <f>SUM(C118:C125)</f>
        <v>0</v>
      </c>
    </row>
    <row r="118" spans="1:3" ht="17.100000000000001" customHeight="1">
      <c r="A118" s="22">
        <v>2146901</v>
      </c>
      <c r="B118" s="14" t="s">
        <v>2179</v>
      </c>
      <c r="C118" s="23">
        <v>0</v>
      </c>
    </row>
    <row r="119" spans="1:3" ht="17.100000000000001" customHeight="1">
      <c r="A119" s="22">
        <v>2146902</v>
      </c>
      <c r="B119" s="14" t="s">
        <v>887</v>
      </c>
      <c r="C119" s="23">
        <v>0</v>
      </c>
    </row>
    <row r="120" spans="1:3" ht="17.100000000000001" customHeight="1">
      <c r="A120" s="22">
        <v>2146903</v>
      </c>
      <c r="B120" s="14" t="s">
        <v>2180</v>
      </c>
      <c r="C120" s="23">
        <v>0</v>
      </c>
    </row>
    <row r="121" spans="1:3" ht="17.100000000000001" customHeight="1">
      <c r="A121" s="22">
        <v>2146904</v>
      </c>
      <c r="B121" s="14" t="s">
        <v>2181</v>
      </c>
      <c r="C121" s="23">
        <v>0</v>
      </c>
    </row>
    <row r="122" spans="1:3" ht="17.100000000000001" customHeight="1">
      <c r="A122" s="22">
        <v>2146906</v>
      </c>
      <c r="B122" s="14" t="s">
        <v>2182</v>
      </c>
      <c r="C122" s="23">
        <v>0</v>
      </c>
    </row>
    <row r="123" spans="1:3" ht="17.100000000000001" customHeight="1">
      <c r="A123" s="22">
        <v>2146907</v>
      </c>
      <c r="B123" s="14" t="s">
        <v>2183</v>
      </c>
      <c r="C123" s="23">
        <v>0</v>
      </c>
    </row>
    <row r="124" spans="1:3" ht="17.100000000000001" customHeight="1">
      <c r="A124" s="22">
        <v>2146908</v>
      </c>
      <c r="B124" s="14" t="s">
        <v>2184</v>
      </c>
      <c r="C124" s="23">
        <v>0</v>
      </c>
    </row>
    <row r="125" spans="1:3" ht="17.100000000000001" customHeight="1">
      <c r="A125" s="22">
        <v>2146999</v>
      </c>
      <c r="B125" s="14" t="s">
        <v>2185</v>
      </c>
      <c r="C125" s="23">
        <v>0</v>
      </c>
    </row>
    <row r="126" spans="1:3" ht="17.100000000000001" customHeight="1">
      <c r="A126" s="22">
        <v>215</v>
      </c>
      <c r="B126" s="11" t="s">
        <v>908</v>
      </c>
      <c r="C126" s="12">
        <f>C127</f>
        <v>0</v>
      </c>
    </row>
    <row r="127" spans="1:3" ht="17.100000000000001" customHeight="1">
      <c r="A127" s="22">
        <v>21562</v>
      </c>
      <c r="B127" s="11" t="s">
        <v>2186</v>
      </c>
      <c r="C127" s="12">
        <f>SUM(C128:C130)</f>
        <v>0</v>
      </c>
    </row>
    <row r="128" spans="1:3" ht="17.100000000000001" customHeight="1">
      <c r="A128" s="22">
        <v>2156201</v>
      </c>
      <c r="B128" s="14" t="s">
        <v>2187</v>
      </c>
      <c r="C128" s="23">
        <v>0</v>
      </c>
    </row>
    <row r="129" spans="1:3" ht="17.100000000000001" customHeight="1">
      <c r="A129" s="22">
        <v>2156202</v>
      </c>
      <c r="B129" s="14" t="s">
        <v>2188</v>
      </c>
      <c r="C129" s="23">
        <v>0</v>
      </c>
    </row>
    <row r="130" spans="1:3" ht="17.100000000000001" customHeight="1">
      <c r="A130" s="22">
        <v>2156299</v>
      </c>
      <c r="B130" s="14" t="s">
        <v>2189</v>
      </c>
      <c r="C130" s="23">
        <v>0</v>
      </c>
    </row>
    <row r="131" spans="1:3" ht="17.100000000000001" customHeight="1">
      <c r="A131" s="22">
        <v>216</v>
      </c>
      <c r="B131" s="11" t="s">
        <v>962</v>
      </c>
      <c r="C131" s="12">
        <f>C132</f>
        <v>860</v>
      </c>
    </row>
    <row r="132" spans="1:3" ht="17.100000000000001" customHeight="1">
      <c r="A132" s="22">
        <v>21660</v>
      </c>
      <c r="B132" s="11" t="s">
        <v>2190</v>
      </c>
      <c r="C132" s="12">
        <f>SUM(C133:C137)</f>
        <v>860</v>
      </c>
    </row>
    <row r="133" spans="1:3" ht="17.100000000000001" customHeight="1">
      <c r="A133" s="22">
        <v>2166001</v>
      </c>
      <c r="B133" s="14" t="s">
        <v>2191</v>
      </c>
      <c r="C133" s="23">
        <v>0</v>
      </c>
    </row>
    <row r="134" spans="1:3" ht="17.100000000000001" customHeight="1">
      <c r="A134" s="22">
        <v>2166002</v>
      </c>
      <c r="B134" s="14" t="s">
        <v>2192</v>
      </c>
      <c r="C134" s="23">
        <v>0</v>
      </c>
    </row>
    <row r="135" spans="1:3" ht="17.100000000000001" customHeight="1">
      <c r="A135" s="22">
        <v>2166003</v>
      </c>
      <c r="B135" s="14" t="s">
        <v>2193</v>
      </c>
      <c r="C135" s="23">
        <v>0</v>
      </c>
    </row>
    <row r="136" spans="1:3" ht="17.100000000000001" customHeight="1">
      <c r="A136" s="22">
        <v>2166004</v>
      </c>
      <c r="B136" s="14" t="s">
        <v>2194</v>
      </c>
      <c r="C136" s="23">
        <v>860</v>
      </c>
    </row>
    <row r="137" spans="1:3" ht="17.100000000000001" customHeight="1">
      <c r="A137" s="22">
        <v>2166099</v>
      </c>
      <c r="B137" s="14" t="s">
        <v>2195</v>
      </c>
      <c r="C137" s="23">
        <v>0</v>
      </c>
    </row>
    <row r="138" spans="1:3" ht="17.100000000000001" customHeight="1">
      <c r="A138" s="22">
        <v>217</v>
      </c>
      <c r="B138" s="11" t="s">
        <v>979</v>
      </c>
      <c r="C138" s="12">
        <f>C139</f>
        <v>0</v>
      </c>
    </row>
    <row r="139" spans="1:3" ht="17.100000000000001" customHeight="1">
      <c r="A139" s="22">
        <v>21704</v>
      </c>
      <c r="B139" s="11" t="s">
        <v>999</v>
      </c>
      <c r="C139" s="12">
        <f>SUM(C140:C141)</f>
        <v>0</v>
      </c>
    </row>
    <row r="140" spans="1:3" ht="17.100000000000001" customHeight="1">
      <c r="A140" s="22">
        <v>2170402</v>
      </c>
      <c r="B140" s="14" t="s">
        <v>2196</v>
      </c>
      <c r="C140" s="23">
        <v>0</v>
      </c>
    </row>
    <row r="141" spans="1:3" ht="17.100000000000001" customHeight="1">
      <c r="A141" s="22">
        <v>2170403</v>
      </c>
      <c r="B141" s="14" t="s">
        <v>2197</v>
      </c>
      <c r="C141" s="23">
        <v>0</v>
      </c>
    </row>
    <row r="142" spans="1:3" ht="17.100000000000001" customHeight="1">
      <c r="A142" s="22">
        <v>229</v>
      </c>
      <c r="B142" s="11" t="s">
        <v>1168</v>
      </c>
      <c r="C142" s="12">
        <f>C143+C144+C153</f>
        <v>1233</v>
      </c>
    </row>
    <row r="143" spans="1:3" ht="17.100000000000001" customHeight="1">
      <c r="A143" s="22">
        <v>22904</v>
      </c>
      <c r="B143" s="11" t="s">
        <v>2198</v>
      </c>
      <c r="C143" s="23">
        <v>0</v>
      </c>
    </row>
    <row r="144" spans="1:3" ht="17.100000000000001" customHeight="1">
      <c r="A144" s="22">
        <v>22908</v>
      </c>
      <c r="B144" s="11" t="s">
        <v>2199</v>
      </c>
      <c r="C144" s="12">
        <f>SUM(C145:C152)</f>
        <v>0</v>
      </c>
    </row>
    <row r="145" spans="1:3" ht="17.100000000000001" customHeight="1">
      <c r="A145" s="22">
        <v>2290802</v>
      </c>
      <c r="B145" s="14" t="s">
        <v>2200</v>
      </c>
      <c r="C145" s="23">
        <v>0</v>
      </c>
    </row>
    <row r="146" spans="1:3" ht="17.100000000000001" customHeight="1">
      <c r="A146" s="22">
        <v>2290803</v>
      </c>
      <c r="B146" s="14" t="s">
        <v>2201</v>
      </c>
      <c r="C146" s="23">
        <v>0</v>
      </c>
    </row>
    <row r="147" spans="1:3" ht="17.100000000000001" customHeight="1">
      <c r="A147" s="22">
        <v>2290804</v>
      </c>
      <c r="B147" s="14" t="s">
        <v>2202</v>
      </c>
      <c r="C147" s="23">
        <v>0</v>
      </c>
    </row>
    <row r="148" spans="1:3" ht="17.100000000000001" customHeight="1">
      <c r="A148" s="22">
        <v>2290805</v>
      </c>
      <c r="B148" s="14" t="s">
        <v>2203</v>
      </c>
      <c r="C148" s="23">
        <v>0</v>
      </c>
    </row>
    <row r="149" spans="1:3" ht="17.100000000000001" customHeight="1">
      <c r="A149" s="22">
        <v>2290806</v>
      </c>
      <c r="B149" s="14" t="s">
        <v>2204</v>
      </c>
      <c r="C149" s="23">
        <v>0</v>
      </c>
    </row>
    <row r="150" spans="1:3" ht="17.100000000000001" customHeight="1">
      <c r="A150" s="22">
        <v>2290807</v>
      </c>
      <c r="B150" s="14" t="s">
        <v>2205</v>
      </c>
      <c r="C150" s="23">
        <v>0</v>
      </c>
    </row>
    <row r="151" spans="1:3" ht="17.100000000000001" customHeight="1">
      <c r="A151" s="22">
        <v>2290808</v>
      </c>
      <c r="B151" s="14" t="s">
        <v>2206</v>
      </c>
      <c r="C151" s="23">
        <v>0</v>
      </c>
    </row>
    <row r="152" spans="1:3" ht="17.100000000000001" customHeight="1">
      <c r="A152" s="22">
        <v>2290899</v>
      </c>
      <c r="B152" s="14" t="s">
        <v>2207</v>
      </c>
      <c r="C152" s="23">
        <v>0</v>
      </c>
    </row>
    <row r="153" spans="1:3" ht="17.100000000000001" customHeight="1">
      <c r="A153" s="22">
        <v>22960</v>
      </c>
      <c r="B153" s="11" t="s">
        <v>2208</v>
      </c>
      <c r="C153" s="12">
        <f>SUM(C154:C164)</f>
        <v>1233</v>
      </c>
    </row>
    <row r="154" spans="1:3" ht="17.100000000000001" customHeight="1">
      <c r="A154" s="22">
        <v>2296001</v>
      </c>
      <c r="B154" s="14" t="s">
        <v>2209</v>
      </c>
      <c r="C154" s="23">
        <v>0</v>
      </c>
    </row>
    <row r="155" spans="1:3" ht="17.100000000000001" customHeight="1">
      <c r="A155" s="22">
        <v>2296002</v>
      </c>
      <c r="B155" s="14" t="s">
        <v>2210</v>
      </c>
      <c r="C155" s="23">
        <v>21</v>
      </c>
    </row>
    <row r="156" spans="1:3" ht="17.100000000000001" customHeight="1">
      <c r="A156" s="22">
        <v>2296003</v>
      </c>
      <c r="B156" s="14" t="s">
        <v>2211</v>
      </c>
      <c r="C156" s="23">
        <v>120</v>
      </c>
    </row>
    <row r="157" spans="1:3" ht="17.100000000000001" customHeight="1">
      <c r="A157" s="22">
        <v>2296004</v>
      </c>
      <c r="B157" s="14" t="s">
        <v>2212</v>
      </c>
      <c r="C157" s="23">
        <v>72</v>
      </c>
    </row>
    <row r="158" spans="1:3" ht="17.100000000000001" customHeight="1">
      <c r="A158" s="22">
        <v>2296005</v>
      </c>
      <c r="B158" s="14" t="s">
        <v>2213</v>
      </c>
      <c r="C158" s="23">
        <v>0</v>
      </c>
    </row>
    <row r="159" spans="1:3" ht="17.100000000000001" customHeight="1">
      <c r="A159" s="22">
        <v>2296006</v>
      </c>
      <c r="B159" s="14" t="s">
        <v>2214</v>
      </c>
      <c r="C159" s="23">
        <v>0</v>
      </c>
    </row>
    <row r="160" spans="1:3" ht="17.100000000000001" customHeight="1">
      <c r="A160" s="22">
        <v>2296010</v>
      </c>
      <c r="B160" s="14" t="s">
        <v>2215</v>
      </c>
      <c r="C160" s="23">
        <v>20</v>
      </c>
    </row>
    <row r="161" spans="1:3" ht="17.100000000000001" customHeight="1">
      <c r="A161" s="22">
        <v>2296011</v>
      </c>
      <c r="B161" s="14" t="s">
        <v>2216</v>
      </c>
      <c r="C161" s="23">
        <v>0</v>
      </c>
    </row>
    <row r="162" spans="1:3" ht="17.100000000000001" customHeight="1">
      <c r="A162" s="22">
        <v>2296012</v>
      </c>
      <c r="B162" s="14" t="s">
        <v>2217</v>
      </c>
      <c r="C162" s="23">
        <v>0</v>
      </c>
    </row>
    <row r="163" spans="1:3" ht="17.100000000000001" customHeight="1">
      <c r="A163" s="22">
        <v>2296013</v>
      </c>
      <c r="B163" s="14" t="s">
        <v>2218</v>
      </c>
      <c r="C163" s="23">
        <v>0</v>
      </c>
    </row>
    <row r="164" spans="1:3" ht="17.100000000000001" customHeight="1">
      <c r="A164" s="22">
        <v>2296099</v>
      </c>
      <c r="B164" s="14" t="s">
        <v>2219</v>
      </c>
      <c r="C164" s="23">
        <v>1000</v>
      </c>
    </row>
    <row r="165" spans="1:3" ht="17.100000000000001" customHeight="1">
      <c r="A165" s="22">
        <v>232</v>
      </c>
      <c r="B165" s="11" t="s">
        <v>1140</v>
      </c>
      <c r="C165" s="12">
        <f>C166</f>
        <v>4250</v>
      </c>
    </row>
    <row r="166" spans="1:3" ht="17.100000000000001" customHeight="1">
      <c r="A166" s="22">
        <v>23204</v>
      </c>
      <c r="B166" s="11" t="s">
        <v>2220</v>
      </c>
      <c r="C166" s="12">
        <f>SUM(C167:C183)</f>
        <v>4250</v>
      </c>
    </row>
    <row r="167" spans="1:3" ht="17.100000000000001" customHeight="1">
      <c r="A167" s="22">
        <v>2320401</v>
      </c>
      <c r="B167" s="14" t="s">
        <v>2221</v>
      </c>
      <c r="C167" s="23">
        <v>0</v>
      </c>
    </row>
    <row r="168" spans="1:3" ht="17.100000000000001" customHeight="1">
      <c r="A168" s="22">
        <v>2320402</v>
      </c>
      <c r="B168" s="14" t="s">
        <v>2222</v>
      </c>
      <c r="C168" s="23">
        <v>0</v>
      </c>
    </row>
    <row r="169" spans="1:3" ht="17.100000000000001" customHeight="1">
      <c r="A169" s="22">
        <v>2320405</v>
      </c>
      <c r="B169" s="14" t="s">
        <v>2223</v>
      </c>
      <c r="C169" s="23">
        <v>0</v>
      </c>
    </row>
    <row r="170" spans="1:3" ht="17.25" customHeight="1">
      <c r="A170" s="22">
        <v>2320411</v>
      </c>
      <c r="B170" s="14" t="s">
        <v>2224</v>
      </c>
      <c r="C170" s="23">
        <v>4250</v>
      </c>
    </row>
    <row r="171" spans="1:3" ht="17.25" customHeight="1">
      <c r="A171" s="22">
        <v>2320412</v>
      </c>
      <c r="B171" s="14" t="s">
        <v>2225</v>
      </c>
      <c r="C171" s="23">
        <v>0</v>
      </c>
    </row>
    <row r="172" spans="1:3" ht="17.25" customHeight="1">
      <c r="A172" s="22">
        <v>2320413</v>
      </c>
      <c r="B172" s="14" t="s">
        <v>2226</v>
      </c>
      <c r="C172" s="23">
        <v>0</v>
      </c>
    </row>
    <row r="173" spans="1:3" ht="17.25" customHeight="1">
      <c r="A173" s="22">
        <v>2320414</v>
      </c>
      <c r="B173" s="14" t="s">
        <v>2227</v>
      </c>
      <c r="C173" s="23">
        <v>0</v>
      </c>
    </row>
    <row r="174" spans="1:3" ht="17.25" customHeight="1">
      <c r="A174" s="22">
        <v>2320415</v>
      </c>
      <c r="B174" s="14" t="s">
        <v>2228</v>
      </c>
      <c r="C174" s="23">
        <v>0</v>
      </c>
    </row>
    <row r="175" spans="1:3" ht="17.25" customHeight="1">
      <c r="A175" s="22">
        <v>2320416</v>
      </c>
      <c r="B175" s="14" t="s">
        <v>2229</v>
      </c>
      <c r="C175" s="23">
        <v>0</v>
      </c>
    </row>
    <row r="176" spans="1:3" ht="17.25" customHeight="1">
      <c r="A176" s="22">
        <v>2320417</v>
      </c>
      <c r="B176" s="14" t="s">
        <v>2230</v>
      </c>
      <c r="C176" s="23">
        <v>0</v>
      </c>
    </row>
    <row r="177" spans="1:3" ht="17.25" customHeight="1">
      <c r="A177" s="22">
        <v>2320418</v>
      </c>
      <c r="B177" s="14" t="s">
        <v>2231</v>
      </c>
      <c r="C177" s="23">
        <v>0</v>
      </c>
    </row>
    <row r="178" spans="1:3" ht="17.25" customHeight="1">
      <c r="A178" s="22">
        <v>2320419</v>
      </c>
      <c r="B178" s="14" t="s">
        <v>2232</v>
      </c>
      <c r="C178" s="23">
        <v>0</v>
      </c>
    </row>
    <row r="179" spans="1:3" ht="17.25" customHeight="1">
      <c r="A179" s="22">
        <v>2320420</v>
      </c>
      <c r="B179" s="14" t="s">
        <v>2233</v>
      </c>
      <c r="C179" s="23">
        <v>0</v>
      </c>
    </row>
    <row r="180" spans="1:3" ht="17.25" customHeight="1">
      <c r="A180" s="22">
        <v>2320431</v>
      </c>
      <c r="B180" s="14" t="s">
        <v>2234</v>
      </c>
      <c r="C180" s="23">
        <v>0</v>
      </c>
    </row>
    <row r="181" spans="1:3" ht="17.100000000000001" customHeight="1">
      <c r="A181" s="22">
        <v>2320432</v>
      </c>
      <c r="B181" s="14" t="s">
        <v>2235</v>
      </c>
      <c r="C181" s="23">
        <v>0</v>
      </c>
    </row>
    <row r="182" spans="1:3" ht="17.100000000000001" customHeight="1">
      <c r="A182" s="22">
        <v>2320498</v>
      </c>
      <c r="B182" s="14" t="s">
        <v>2236</v>
      </c>
      <c r="C182" s="23">
        <v>0</v>
      </c>
    </row>
    <row r="183" spans="1:3" ht="17.100000000000001" customHeight="1">
      <c r="A183" s="22">
        <v>2320499</v>
      </c>
      <c r="B183" s="14" t="s">
        <v>2237</v>
      </c>
      <c r="C183" s="23">
        <v>0</v>
      </c>
    </row>
    <row r="184" spans="1:3" ht="17.100000000000001" customHeight="1">
      <c r="A184" s="22">
        <v>233</v>
      </c>
      <c r="B184" s="11" t="s">
        <v>1148</v>
      </c>
      <c r="C184" s="12">
        <f>C185</f>
        <v>293</v>
      </c>
    </row>
    <row r="185" spans="1:3" ht="17.100000000000001" customHeight="1">
      <c r="A185" s="22">
        <v>23304</v>
      </c>
      <c r="B185" s="11" t="s">
        <v>2238</v>
      </c>
      <c r="C185" s="12">
        <f>SUM(C186:C202)</f>
        <v>293</v>
      </c>
    </row>
    <row r="186" spans="1:3" ht="17.100000000000001" customHeight="1">
      <c r="A186" s="22">
        <v>2330401</v>
      </c>
      <c r="B186" s="14" t="s">
        <v>2239</v>
      </c>
      <c r="C186" s="23">
        <v>0</v>
      </c>
    </row>
    <row r="187" spans="1:3" ht="17.100000000000001" customHeight="1">
      <c r="A187" s="22">
        <v>2330402</v>
      </c>
      <c r="B187" s="14" t="s">
        <v>2240</v>
      </c>
      <c r="C187" s="23">
        <v>0</v>
      </c>
    </row>
    <row r="188" spans="1:3" ht="17.100000000000001" customHeight="1">
      <c r="A188" s="22">
        <v>2330405</v>
      </c>
      <c r="B188" s="14" t="s">
        <v>2241</v>
      </c>
      <c r="C188" s="23">
        <v>0</v>
      </c>
    </row>
    <row r="189" spans="1:3" ht="17.100000000000001" customHeight="1">
      <c r="A189" s="22">
        <v>2330411</v>
      </c>
      <c r="B189" s="14" t="s">
        <v>2242</v>
      </c>
      <c r="C189" s="23">
        <v>293</v>
      </c>
    </row>
    <row r="190" spans="1:3" ht="17.100000000000001" customHeight="1">
      <c r="A190" s="22">
        <v>2330412</v>
      </c>
      <c r="B190" s="14" t="s">
        <v>2243</v>
      </c>
      <c r="C190" s="23">
        <v>0</v>
      </c>
    </row>
    <row r="191" spans="1:3" ht="17.100000000000001" customHeight="1">
      <c r="A191" s="22">
        <v>2330413</v>
      </c>
      <c r="B191" s="14" t="s">
        <v>2244</v>
      </c>
      <c r="C191" s="23">
        <v>0</v>
      </c>
    </row>
    <row r="192" spans="1:3" ht="17.100000000000001" customHeight="1">
      <c r="A192" s="22">
        <v>2330414</v>
      </c>
      <c r="B192" s="14" t="s">
        <v>2245</v>
      </c>
      <c r="C192" s="23">
        <v>0</v>
      </c>
    </row>
    <row r="193" spans="1:3" ht="17.100000000000001" customHeight="1">
      <c r="A193" s="22">
        <v>2330415</v>
      </c>
      <c r="B193" s="14" t="s">
        <v>2246</v>
      </c>
      <c r="C193" s="23">
        <v>0</v>
      </c>
    </row>
    <row r="194" spans="1:3" ht="17.100000000000001" customHeight="1">
      <c r="A194" s="22">
        <v>2330416</v>
      </c>
      <c r="B194" s="14" t="s">
        <v>2247</v>
      </c>
      <c r="C194" s="23">
        <v>0</v>
      </c>
    </row>
    <row r="195" spans="1:3" ht="17.100000000000001" customHeight="1">
      <c r="A195" s="22">
        <v>2330417</v>
      </c>
      <c r="B195" s="14" t="s">
        <v>2248</v>
      </c>
      <c r="C195" s="23">
        <v>0</v>
      </c>
    </row>
    <row r="196" spans="1:3" ht="17.100000000000001" customHeight="1">
      <c r="A196" s="22">
        <v>2330418</v>
      </c>
      <c r="B196" s="14" t="s">
        <v>2249</v>
      </c>
      <c r="C196" s="23">
        <v>0</v>
      </c>
    </row>
    <row r="197" spans="1:3" ht="17.100000000000001" customHeight="1">
      <c r="A197" s="22">
        <v>2330419</v>
      </c>
      <c r="B197" s="14" t="s">
        <v>2250</v>
      </c>
      <c r="C197" s="23">
        <v>0</v>
      </c>
    </row>
    <row r="198" spans="1:3" ht="17.100000000000001" customHeight="1">
      <c r="A198" s="22">
        <v>2330420</v>
      </c>
      <c r="B198" s="14" t="s">
        <v>2251</v>
      </c>
      <c r="C198" s="23">
        <v>0</v>
      </c>
    </row>
    <row r="199" spans="1:3" ht="17.100000000000001" customHeight="1">
      <c r="A199" s="22">
        <v>2330431</v>
      </c>
      <c r="B199" s="14" t="s">
        <v>2252</v>
      </c>
      <c r="C199" s="23">
        <v>0</v>
      </c>
    </row>
    <row r="200" spans="1:3" ht="17.100000000000001" customHeight="1">
      <c r="A200" s="22">
        <v>2330432</v>
      </c>
      <c r="B200" s="14" t="s">
        <v>2253</v>
      </c>
      <c r="C200" s="23">
        <v>0</v>
      </c>
    </row>
    <row r="201" spans="1:3" ht="17.100000000000001" customHeight="1">
      <c r="A201" s="22">
        <v>2330498</v>
      </c>
      <c r="B201" s="14" t="s">
        <v>2254</v>
      </c>
      <c r="C201" s="23">
        <v>0</v>
      </c>
    </row>
    <row r="202" spans="1:3" ht="17.100000000000001" customHeight="1">
      <c r="A202" s="22">
        <v>2330499</v>
      </c>
      <c r="B202" s="14" t="s">
        <v>2255</v>
      </c>
      <c r="C202" s="23">
        <v>0</v>
      </c>
    </row>
  </sheetData>
  <mergeCells count="1">
    <mergeCell ref="A1:C1"/>
  </mergeCells>
  <phoneticPr fontId="27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L16" sqref="L16"/>
    </sheetView>
  </sheetViews>
  <sheetFormatPr defaultColWidth="9.125" defaultRowHeight="14.25"/>
  <cols>
    <col min="1" max="1" width="30" style="10" customWidth="1"/>
    <col min="2" max="2" width="19.25" style="10" customWidth="1"/>
    <col min="3" max="3" width="33" style="10" customWidth="1"/>
    <col min="4" max="4" width="19.25" style="10" customWidth="1"/>
    <col min="5" max="256" width="9.125" style="10" customWidth="1"/>
    <col min="257" max="16384" width="9.125" style="10"/>
  </cols>
  <sheetData>
    <row r="1" spans="1:4" ht="33.950000000000003" customHeight="1">
      <c r="A1" s="86" t="s">
        <v>2256</v>
      </c>
      <c r="B1" s="86"/>
      <c r="C1" s="86"/>
      <c r="D1" s="86"/>
    </row>
    <row r="2" spans="1:4" ht="17.100000000000001" customHeight="1">
      <c r="A2" s="87" t="s">
        <v>41</v>
      </c>
      <c r="B2" s="87"/>
      <c r="C2" s="87"/>
      <c r="D2" s="87"/>
    </row>
    <row r="3" spans="1:4" ht="17.100000000000001" customHeight="1">
      <c r="A3" s="15" t="s">
        <v>1157</v>
      </c>
      <c r="B3" s="15" t="s">
        <v>70</v>
      </c>
      <c r="C3" s="15" t="s">
        <v>1157</v>
      </c>
      <c r="D3" s="15" t="s">
        <v>70</v>
      </c>
    </row>
    <row r="4" spans="1:4" ht="17.100000000000001" customHeight="1">
      <c r="A4" s="14" t="s">
        <v>2055</v>
      </c>
      <c r="B4" s="12">
        <v>48381</v>
      </c>
      <c r="C4" s="14" t="s">
        <v>2086</v>
      </c>
      <c r="D4" s="12">
        <f>[1]L10!P5</f>
        <v>0</v>
      </c>
    </row>
    <row r="5" spans="1:4" ht="17.100000000000001" customHeight="1">
      <c r="A5" s="14" t="s">
        <v>2257</v>
      </c>
      <c r="B5" s="13">
        <v>2850</v>
      </c>
      <c r="C5" s="14" t="s">
        <v>2258</v>
      </c>
      <c r="D5" s="13">
        <v>0</v>
      </c>
    </row>
    <row r="6" spans="1:4" ht="17.100000000000001" customHeight="1">
      <c r="A6" s="14" t="s">
        <v>2259</v>
      </c>
      <c r="B6" s="13">
        <v>0</v>
      </c>
      <c r="C6" s="14" t="s">
        <v>2260</v>
      </c>
      <c r="D6" s="13">
        <v>0</v>
      </c>
    </row>
    <row r="7" spans="1:4" ht="17.100000000000001" customHeight="1">
      <c r="A7" s="14" t="s">
        <v>2052</v>
      </c>
      <c r="B7" s="35">
        <v>0</v>
      </c>
      <c r="C7" s="14"/>
      <c r="D7" s="36"/>
    </row>
    <row r="8" spans="1:4" ht="17.100000000000001" customHeight="1">
      <c r="A8" s="14" t="s">
        <v>2261</v>
      </c>
      <c r="B8" s="35">
        <v>515</v>
      </c>
      <c r="C8" s="14"/>
      <c r="D8" s="36"/>
    </row>
    <row r="9" spans="1:4" ht="17.100000000000001" customHeight="1">
      <c r="A9" s="14" t="s">
        <v>2262</v>
      </c>
      <c r="B9" s="12">
        <f>B10+B11+B12</f>
        <v>0</v>
      </c>
      <c r="C9" s="14" t="s">
        <v>2263</v>
      </c>
      <c r="D9" s="23">
        <v>1800</v>
      </c>
    </row>
    <row r="10" spans="1:4" ht="17.100000000000001" customHeight="1">
      <c r="A10" s="14" t="s">
        <v>2264</v>
      </c>
      <c r="B10" s="23">
        <v>0</v>
      </c>
      <c r="C10" s="14"/>
      <c r="D10" s="36"/>
    </row>
    <row r="11" spans="1:4" ht="17.100000000000001" customHeight="1">
      <c r="A11" s="14" t="s">
        <v>2265</v>
      </c>
      <c r="B11" s="23">
        <v>0</v>
      </c>
      <c r="C11" s="14"/>
      <c r="D11" s="36"/>
    </row>
    <row r="12" spans="1:4" ht="17.100000000000001" customHeight="1">
      <c r="A12" s="14" t="s">
        <v>2266</v>
      </c>
      <c r="B12" s="23">
        <v>0</v>
      </c>
      <c r="C12" s="14"/>
      <c r="D12" s="36"/>
    </row>
    <row r="13" spans="1:4" ht="17.100000000000001" customHeight="1">
      <c r="A13" s="14" t="s">
        <v>1985</v>
      </c>
      <c r="B13" s="12">
        <f t="shared" ref="B13:B16" si="0">B14</f>
        <v>0</v>
      </c>
      <c r="C13" s="14" t="s">
        <v>1986</v>
      </c>
      <c r="D13" s="12">
        <f>D14</f>
        <v>268000</v>
      </c>
    </row>
    <row r="14" spans="1:4" ht="17.100000000000001" customHeight="1">
      <c r="A14" s="14" t="s">
        <v>1987</v>
      </c>
      <c r="B14" s="12">
        <f t="shared" si="0"/>
        <v>0</v>
      </c>
      <c r="C14" s="14" t="s">
        <v>2267</v>
      </c>
      <c r="D14" s="23">
        <v>268000</v>
      </c>
    </row>
    <row r="15" spans="1:4" ht="17.100000000000001" customHeight="1">
      <c r="A15" s="14" t="s">
        <v>2268</v>
      </c>
      <c r="B15" s="23">
        <v>0</v>
      </c>
      <c r="C15" s="14"/>
      <c r="D15" s="36"/>
    </row>
    <row r="16" spans="1:4" ht="17.100000000000001" customHeight="1">
      <c r="A16" s="14" t="s">
        <v>1998</v>
      </c>
      <c r="B16" s="12">
        <f t="shared" si="0"/>
        <v>303000</v>
      </c>
      <c r="C16" s="14" t="s">
        <v>1999</v>
      </c>
      <c r="D16" s="13">
        <v>0</v>
      </c>
    </row>
    <row r="17" spans="1:4" ht="17.100000000000001" customHeight="1">
      <c r="A17" s="14" t="s">
        <v>2269</v>
      </c>
      <c r="B17" s="13">
        <v>303000</v>
      </c>
      <c r="C17" s="14"/>
      <c r="D17" s="36"/>
    </row>
    <row r="18" spans="1:4" ht="17.100000000000001" customHeight="1">
      <c r="A18" s="14" t="s">
        <v>2270</v>
      </c>
      <c r="B18" s="13">
        <v>0</v>
      </c>
      <c r="C18" s="14" t="s">
        <v>2271</v>
      </c>
      <c r="D18" s="13">
        <v>0</v>
      </c>
    </row>
    <row r="19" spans="1:4" ht="17.100000000000001" customHeight="1">
      <c r="A19" s="14" t="s">
        <v>2272</v>
      </c>
      <c r="B19" s="13">
        <v>0</v>
      </c>
      <c r="C19" s="14" t="s">
        <v>2273</v>
      </c>
      <c r="D19" s="13">
        <v>0</v>
      </c>
    </row>
    <row r="20" spans="1:4" ht="17.100000000000001" customHeight="1">
      <c r="A20" s="14"/>
      <c r="B20" s="36"/>
      <c r="C20" s="14" t="s">
        <v>2274</v>
      </c>
      <c r="D20" s="12">
        <f>[1]L10!Z5</f>
        <v>0</v>
      </c>
    </row>
    <row r="21" spans="1:4" ht="17.100000000000001" customHeight="1">
      <c r="A21" s="14"/>
      <c r="B21" s="36"/>
      <c r="C21" s="14" t="s">
        <v>2275</v>
      </c>
      <c r="D21" s="12">
        <f>B22-D4-D5-D6-D9-D13-D16-D18-D19-D20</f>
        <v>84946</v>
      </c>
    </row>
    <row r="22" spans="1:4" ht="17.100000000000001" customHeight="1">
      <c r="A22" s="15" t="s">
        <v>2276</v>
      </c>
      <c r="B22" s="12">
        <f>SUM(B4:B9,B13,B16,B18:B19)</f>
        <v>354746</v>
      </c>
      <c r="C22" s="15" t="s">
        <v>2277</v>
      </c>
      <c r="D22" s="12">
        <f>SUM(D4:D6,D9,D13,D16,D18:D21)</f>
        <v>354746</v>
      </c>
    </row>
  </sheetData>
  <mergeCells count="2">
    <mergeCell ref="A1:D1"/>
    <mergeCell ref="A2:D2"/>
  </mergeCells>
  <phoneticPr fontId="27" type="noConversion"/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M4" sqref="M4"/>
    </sheetView>
  </sheetViews>
  <sheetFormatPr defaultColWidth="9" defaultRowHeight="13.5"/>
  <cols>
    <col min="1" max="1" width="22.375" style="25" customWidth="1"/>
    <col min="2" max="3" width="42.625" style="25" customWidth="1"/>
    <col min="4" max="4" width="9.125" style="25" hidden="1" customWidth="1"/>
    <col min="5" max="8" width="9" style="25" hidden="1" customWidth="1"/>
    <col min="9" max="16384" width="9" style="25"/>
  </cols>
  <sheetData>
    <row r="1" spans="1:8" ht="45" customHeight="1">
      <c r="A1" s="113" t="s">
        <v>2278</v>
      </c>
      <c r="B1" s="113"/>
      <c r="C1" s="113"/>
      <c r="D1" s="26"/>
    </row>
    <row r="2" spans="1:8" ht="21" customHeight="1">
      <c r="C2" s="27" t="s">
        <v>41</v>
      </c>
      <c r="D2" s="27"/>
    </row>
    <row r="3" spans="1:8" ht="40.5" customHeight="1">
      <c r="A3" s="108" t="s">
        <v>2039</v>
      </c>
      <c r="B3" s="28" t="s">
        <v>2040</v>
      </c>
      <c r="C3" s="29" t="s">
        <v>2041</v>
      </c>
      <c r="D3" s="30"/>
    </row>
    <row r="4" spans="1:8" ht="21" customHeight="1">
      <c r="A4" s="109"/>
      <c r="B4" s="29" t="s">
        <v>2279</v>
      </c>
      <c r="C4" s="29" t="s">
        <v>2279</v>
      </c>
      <c r="D4" s="30"/>
    </row>
    <row r="5" spans="1:8" ht="54" customHeight="1">
      <c r="A5" s="31" t="s">
        <v>2043</v>
      </c>
      <c r="B5" s="32">
        <v>412000</v>
      </c>
      <c r="C5" s="32">
        <v>412010</v>
      </c>
      <c r="D5" s="33">
        <v>0</v>
      </c>
      <c r="E5" s="34">
        <v>39000</v>
      </c>
      <c r="F5" s="25">
        <v>746524.5</v>
      </c>
      <c r="G5" s="25">
        <v>369514.5</v>
      </c>
      <c r="H5" s="25">
        <v>377010</v>
      </c>
    </row>
  </sheetData>
  <mergeCells count="2">
    <mergeCell ref="A1:C1"/>
    <mergeCell ref="A3:A4"/>
  </mergeCells>
  <phoneticPr fontId="27" type="noConversion"/>
  <pageMargins left="0.75" right="0.75" top="1" bottom="1" header="0.51180555555555596" footer="0.51180555555555596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32"/>
  <sheetViews>
    <sheetView workbookViewId="0">
      <selection activeCell="B3" sqref="B3"/>
    </sheetView>
  </sheetViews>
  <sheetFormatPr defaultColWidth="9" defaultRowHeight="14.25"/>
  <cols>
    <col min="1" max="1" width="14.625" style="18" customWidth="1"/>
    <col min="2" max="2" width="134.5" style="17" customWidth="1"/>
    <col min="3" max="16384" width="9" style="17"/>
  </cols>
  <sheetData>
    <row r="1" spans="1:21" ht="147" customHeight="1">
      <c r="A1" s="84" t="s">
        <v>2280</v>
      </c>
      <c r="B1" s="85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51.95" customHeight="1">
      <c r="A2" s="20">
        <v>1</v>
      </c>
      <c r="B2" s="21" t="s">
        <v>2281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51.95" customHeight="1">
      <c r="A3" s="20">
        <v>2</v>
      </c>
      <c r="B3" s="21" t="s">
        <v>2282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51.95" customHeight="1">
      <c r="A4" s="20">
        <v>3</v>
      </c>
      <c r="B4" s="21" t="s">
        <v>2326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42" customHeight="1">
      <c r="A5" s="20">
        <v>4</v>
      </c>
      <c r="B5" s="21" t="s">
        <v>2283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2:2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2:21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2:2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2:2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2:2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2:21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2:2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2:2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2:2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2:2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2:2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2:2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2:2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</sheetData>
  <mergeCells count="1">
    <mergeCell ref="A1:B1"/>
  </mergeCells>
  <phoneticPr fontId="27" type="noConversion"/>
  <pageMargins left="0.75" right="0.75" top="1" bottom="1" header="0.51180555555555596" footer="0.51180555555555596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15" sqref="F15"/>
    </sheetView>
  </sheetViews>
  <sheetFormatPr defaultColWidth="9" defaultRowHeight="13.5"/>
  <cols>
    <col min="1" max="1" width="58.125" customWidth="1"/>
    <col min="2" max="2" width="22.5" customWidth="1"/>
  </cols>
  <sheetData>
    <row r="1" spans="1:2" ht="33.950000000000003" customHeight="1">
      <c r="A1" s="86" t="s">
        <v>2284</v>
      </c>
      <c r="B1" s="86"/>
    </row>
    <row r="2" spans="1:2">
      <c r="A2" s="87" t="s">
        <v>41</v>
      </c>
      <c r="B2" s="87"/>
    </row>
    <row r="3" spans="1:2">
      <c r="A3" s="15" t="s">
        <v>13</v>
      </c>
      <c r="B3" s="15" t="s">
        <v>70</v>
      </c>
    </row>
    <row r="4" spans="1:2">
      <c r="A4" s="22" t="s">
        <v>2285</v>
      </c>
      <c r="B4" s="12">
        <f>[2]L10!E5</f>
        <v>0</v>
      </c>
    </row>
    <row r="5" spans="1:2">
      <c r="A5" s="22" t="s">
        <v>2286</v>
      </c>
      <c r="B5" s="13">
        <v>0</v>
      </c>
    </row>
    <row r="6" spans="1:2">
      <c r="A6" s="14" t="s">
        <v>2287</v>
      </c>
      <c r="B6" s="23">
        <v>0</v>
      </c>
    </row>
    <row r="7" spans="1:2">
      <c r="A7" s="22" t="s">
        <v>2288</v>
      </c>
      <c r="B7" s="13">
        <v>0</v>
      </c>
    </row>
    <row r="8" spans="1:2">
      <c r="A8" s="22"/>
      <c r="B8" s="24"/>
    </row>
    <row r="9" spans="1:2">
      <c r="A9" s="15" t="s">
        <v>2032</v>
      </c>
      <c r="B9" s="12">
        <f>B4+B5+B6+B7</f>
        <v>0</v>
      </c>
    </row>
  </sheetData>
  <mergeCells count="2">
    <mergeCell ref="A1:B1"/>
    <mergeCell ref="A2:B2"/>
  </mergeCells>
  <phoneticPr fontId="27" type="noConversion"/>
  <pageMargins left="0.75" right="0.75" top="1" bottom="1" header="0.51180555555555596" footer="0.51180555555555596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sqref="A1:XFD1048576"/>
    </sheetView>
  </sheetViews>
  <sheetFormatPr defaultColWidth="9" defaultRowHeight="13.5"/>
  <cols>
    <col min="1" max="1" width="62.875" customWidth="1"/>
    <col min="2" max="2" width="18.25" customWidth="1"/>
  </cols>
  <sheetData>
    <row r="1" spans="1:2" ht="33.950000000000003" customHeight="1">
      <c r="A1" s="112" t="s">
        <v>2289</v>
      </c>
      <c r="B1" s="112"/>
    </row>
    <row r="2" spans="1:2">
      <c r="A2" s="106" t="s">
        <v>41</v>
      </c>
      <c r="B2" s="106"/>
    </row>
    <row r="3" spans="1:2">
      <c r="A3" s="15" t="s">
        <v>13</v>
      </c>
      <c r="B3" s="15" t="s">
        <v>70</v>
      </c>
    </row>
    <row r="4" spans="1:2">
      <c r="A4" s="22" t="s">
        <v>2290</v>
      </c>
      <c r="B4" s="12">
        <f>[3]L10!J5</f>
        <v>0</v>
      </c>
    </row>
    <row r="5" spans="1:2">
      <c r="A5" s="22" t="s">
        <v>2291</v>
      </c>
      <c r="B5" s="13">
        <v>0</v>
      </c>
    </row>
    <row r="6" spans="1:2">
      <c r="A6" s="14" t="s">
        <v>2292</v>
      </c>
      <c r="B6" s="23">
        <v>0</v>
      </c>
    </row>
    <row r="7" spans="1:2">
      <c r="A7" s="22" t="s">
        <v>2293</v>
      </c>
      <c r="B7" s="13">
        <v>0</v>
      </c>
    </row>
    <row r="8" spans="1:2">
      <c r="A8" s="14" t="s">
        <v>2294</v>
      </c>
      <c r="B8" s="12">
        <v>0</v>
      </c>
    </row>
    <row r="9" spans="1:2">
      <c r="A9" s="15" t="s">
        <v>2033</v>
      </c>
      <c r="B9" s="12">
        <v>0</v>
      </c>
    </row>
  </sheetData>
  <mergeCells count="2">
    <mergeCell ref="A1:B1"/>
    <mergeCell ref="A2:B2"/>
  </mergeCells>
  <phoneticPr fontId="27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7"/>
  <sheetViews>
    <sheetView workbookViewId="0">
      <selection activeCell="B4" sqref="B4"/>
    </sheetView>
  </sheetViews>
  <sheetFormatPr defaultColWidth="9" defaultRowHeight="14.25"/>
  <cols>
    <col min="1" max="1" width="14.625" style="18" customWidth="1"/>
    <col min="2" max="2" width="134.5" style="17" customWidth="1"/>
    <col min="3" max="16384" width="9" style="17"/>
  </cols>
  <sheetData>
    <row r="1" spans="1:21" ht="147" customHeight="1">
      <c r="A1" s="84" t="s">
        <v>2</v>
      </c>
      <c r="B1" s="85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51.95" customHeight="1">
      <c r="A2" s="20">
        <v>1</v>
      </c>
      <c r="B2" s="21" t="s">
        <v>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51.95" customHeight="1">
      <c r="A3" s="20">
        <v>2</v>
      </c>
      <c r="B3" s="21" t="s">
        <v>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51.95" customHeight="1">
      <c r="A4" s="20">
        <v>3</v>
      </c>
      <c r="B4" s="21" t="s">
        <v>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51.95" customHeight="1">
      <c r="A5" s="20">
        <v>4</v>
      </c>
      <c r="B5" s="21" t="s">
        <v>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51.95" customHeight="1">
      <c r="A6" s="20">
        <v>5</v>
      </c>
      <c r="B6" s="21" t="s">
        <v>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51.95" customHeight="1">
      <c r="A7" s="20">
        <v>6</v>
      </c>
      <c r="B7" s="21" t="s">
        <v>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51.95" customHeight="1">
      <c r="A8" s="20">
        <v>7</v>
      </c>
      <c r="B8" s="21" t="s">
        <v>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51.95" customHeight="1">
      <c r="A9" s="20">
        <v>8</v>
      </c>
      <c r="B9" s="21" t="s">
        <v>10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2:2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2:21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2:2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2:2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2:2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2:21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2:2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2:2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2:2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2:2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2:2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2:2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2:2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2:21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2:2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2:21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2:21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2:21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</sheetData>
  <mergeCells count="1">
    <mergeCell ref="A1:B1"/>
  </mergeCells>
  <phoneticPr fontId="27" type="noConversion"/>
  <pageMargins left="0.75" right="0.75" top="1" bottom="1" header="0.51180555555555596" footer="0.51180555555555596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23" sqref="D23"/>
    </sheetView>
  </sheetViews>
  <sheetFormatPr defaultRowHeight="13.5"/>
  <cols>
    <col min="1" max="1" width="36.125" customWidth="1"/>
    <col min="2" max="2" width="13.375" customWidth="1"/>
    <col min="3" max="3" width="35.25" customWidth="1"/>
    <col min="4" max="4" width="20.125" customWidth="1"/>
  </cols>
  <sheetData>
    <row r="1" spans="1:4" ht="22.5">
      <c r="A1" s="121" t="s">
        <v>2327</v>
      </c>
      <c r="B1" s="121"/>
      <c r="C1" s="121"/>
      <c r="D1" s="121"/>
    </row>
    <row r="2" spans="1:4">
      <c r="A2" s="122" t="s">
        <v>2328</v>
      </c>
      <c r="B2" s="122"/>
      <c r="C2" s="122"/>
      <c r="D2" s="122"/>
    </row>
    <row r="3" spans="1:4">
      <c r="A3" s="122" t="s">
        <v>41</v>
      </c>
      <c r="B3" s="122"/>
      <c r="C3" s="122"/>
      <c r="D3" s="122"/>
    </row>
    <row r="4" spans="1:4">
      <c r="A4" s="114" t="s">
        <v>1157</v>
      </c>
      <c r="B4" s="114" t="s">
        <v>70</v>
      </c>
      <c r="C4" s="114" t="s">
        <v>1157</v>
      </c>
      <c r="D4" s="114" t="s">
        <v>70</v>
      </c>
    </row>
    <row r="5" spans="1:4">
      <c r="A5" s="115" t="s">
        <v>2329</v>
      </c>
      <c r="B5" s="117">
        <v>0</v>
      </c>
      <c r="C5" s="115" t="s">
        <v>2330</v>
      </c>
      <c r="D5" s="117">
        <v>0</v>
      </c>
    </row>
    <row r="6" spans="1:4">
      <c r="A6" s="115" t="s">
        <v>2331</v>
      </c>
      <c r="B6" s="118">
        <v>0</v>
      </c>
      <c r="C6" s="115" t="s">
        <v>2332</v>
      </c>
      <c r="D6" s="118">
        <v>0</v>
      </c>
    </row>
    <row r="7" spans="1:4">
      <c r="A7" s="115" t="s">
        <v>2333</v>
      </c>
      <c r="B7" s="118">
        <v>0</v>
      </c>
      <c r="C7" s="115" t="s">
        <v>2334</v>
      </c>
      <c r="D7" s="118">
        <v>0</v>
      </c>
    </row>
    <row r="8" spans="1:4">
      <c r="A8" s="115" t="s">
        <v>2287</v>
      </c>
      <c r="B8" s="119">
        <v>0</v>
      </c>
      <c r="C8" s="115" t="s">
        <v>2292</v>
      </c>
      <c r="D8" s="116">
        <v>0</v>
      </c>
    </row>
    <row r="9" spans="1:4">
      <c r="A9" s="115" t="s">
        <v>2335</v>
      </c>
      <c r="B9" s="118">
        <v>0</v>
      </c>
      <c r="C9" s="115" t="s">
        <v>2336</v>
      </c>
      <c r="D9" s="118">
        <v>0</v>
      </c>
    </row>
    <row r="10" spans="1:4">
      <c r="A10" s="115" t="s">
        <v>2337</v>
      </c>
      <c r="B10" s="118">
        <v>0</v>
      </c>
      <c r="C10" s="115" t="s">
        <v>2338</v>
      </c>
      <c r="D10" s="118">
        <v>0</v>
      </c>
    </row>
    <row r="11" spans="1:4">
      <c r="A11" s="115"/>
      <c r="B11" s="120"/>
      <c r="C11" s="115" t="s">
        <v>2294</v>
      </c>
      <c r="D11" s="117">
        <v>0</v>
      </c>
    </row>
    <row r="12" spans="1:4">
      <c r="A12" s="114" t="s">
        <v>2032</v>
      </c>
      <c r="B12" s="117">
        <v>0</v>
      </c>
      <c r="C12" s="114" t="s">
        <v>2033</v>
      </c>
      <c r="D12" s="117">
        <v>0</v>
      </c>
    </row>
  </sheetData>
  <mergeCells count="3">
    <mergeCell ref="A1:D1"/>
    <mergeCell ref="A2:D2"/>
    <mergeCell ref="A3:D3"/>
  </mergeCells>
  <phoneticPr fontId="27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F13" sqref="F13"/>
    </sheetView>
  </sheetViews>
  <sheetFormatPr defaultColWidth="9" defaultRowHeight="13.5"/>
  <cols>
    <col min="1" max="1" width="62.875" customWidth="1"/>
    <col min="2" max="2" width="18.25" customWidth="1"/>
  </cols>
  <sheetData>
    <row r="1" spans="1:2" ht="33.950000000000003" customHeight="1">
      <c r="A1" s="112" t="s">
        <v>2295</v>
      </c>
      <c r="B1" s="112"/>
    </row>
    <row r="2" spans="1:2">
      <c r="A2" s="106" t="s">
        <v>41</v>
      </c>
      <c r="B2" s="106"/>
    </row>
    <row r="3" spans="1:2">
      <c r="A3" s="15" t="s">
        <v>13</v>
      </c>
      <c r="B3" s="15" t="s">
        <v>70</v>
      </c>
    </row>
    <row r="4" spans="1:2">
      <c r="A4" s="22" t="s">
        <v>2290</v>
      </c>
      <c r="B4" s="12">
        <f>[3]L10!J5</f>
        <v>0</v>
      </c>
    </row>
    <row r="5" spans="1:2">
      <c r="A5" s="22" t="s">
        <v>2291</v>
      </c>
      <c r="B5" s="13">
        <v>0</v>
      </c>
    </row>
    <row r="6" spans="1:2">
      <c r="A6" s="14" t="s">
        <v>2292</v>
      </c>
      <c r="B6" s="23">
        <v>0</v>
      </c>
    </row>
    <row r="7" spans="1:2">
      <c r="A7" s="22" t="s">
        <v>2293</v>
      </c>
      <c r="B7" s="13">
        <v>0</v>
      </c>
    </row>
    <row r="8" spans="1:2">
      <c r="A8" s="14" t="s">
        <v>2294</v>
      </c>
      <c r="B8" s="12">
        <v>0</v>
      </c>
    </row>
    <row r="9" spans="1:2">
      <c r="A9" s="15" t="s">
        <v>2033</v>
      </c>
      <c r="B9" s="12">
        <v>0</v>
      </c>
    </row>
  </sheetData>
  <mergeCells count="2">
    <mergeCell ref="A1:B1"/>
    <mergeCell ref="A2:B2"/>
  </mergeCells>
  <phoneticPr fontId="27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>
  <dimension ref="A1:U33"/>
  <sheetViews>
    <sheetView workbookViewId="0">
      <selection activeCell="B10" sqref="B10"/>
    </sheetView>
  </sheetViews>
  <sheetFormatPr defaultColWidth="9" defaultRowHeight="14.25"/>
  <cols>
    <col min="1" max="1" width="14.625" style="18" customWidth="1"/>
    <col min="2" max="2" width="134.5" style="17" customWidth="1"/>
    <col min="3" max="16384" width="9" style="17"/>
  </cols>
  <sheetData>
    <row r="1" spans="1:21" ht="147" customHeight="1">
      <c r="A1" s="84" t="s">
        <v>2296</v>
      </c>
      <c r="B1" s="85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51.95" customHeight="1">
      <c r="A2" s="20">
        <v>1</v>
      </c>
      <c r="B2" s="21" t="s">
        <v>2297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51.95" customHeight="1">
      <c r="A3" s="20">
        <v>2</v>
      </c>
      <c r="B3" s="21" t="s">
        <v>2298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51.95" customHeight="1">
      <c r="A4" s="20">
        <v>3</v>
      </c>
      <c r="B4" s="21" t="s">
        <v>2299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51.95" customHeight="1">
      <c r="A5" s="20">
        <v>4</v>
      </c>
      <c r="B5" s="21" t="s">
        <v>2300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2:2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2:21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2:2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2:2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2:2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2:2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2:21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2:2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2:2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2:2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2:2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2:2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2:2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2:2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2:21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</sheetData>
  <mergeCells count="1">
    <mergeCell ref="A1:B1"/>
  </mergeCells>
  <phoneticPr fontId="27" type="noConversion"/>
  <pageMargins left="0.75" right="0.75" top="1" bottom="1" header="0.51180555555555596" footer="0.51180555555555596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I13" sqref="I13"/>
    </sheetView>
  </sheetViews>
  <sheetFormatPr defaultColWidth="9" defaultRowHeight="13.5"/>
  <cols>
    <col min="1" max="1" width="32.375" customWidth="1"/>
    <col min="2" max="10" width="11.75" customWidth="1"/>
  </cols>
  <sheetData>
    <row r="1" spans="1:10" ht="33.950000000000003" customHeight="1">
      <c r="A1" s="86" t="s">
        <v>2301</v>
      </c>
      <c r="B1" s="86"/>
      <c r="C1" s="86"/>
      <c r="D1" s="86"/>
      <c r="E1" s="86"/>
      <c r="F1" s="86"/>
      <c r="G1" s="86"/>
      <c r="H1" s="86"/>
      <c r="I1" s="86"/>
      <c r="J1" s="86"/>
    </row>
    <row r="2" spans="1:10">
      <c r="A2" s="87" t="s">
        <v>41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36">
      <c r="A3" s="15" t="s">
        <v>2302</v>
      </c>
      <c r="B3" s="16" t="s">
        <v>1158</v>
      </c>
      <c r="C3" s="16" t="s">
        <v>2303</v>
      </c>
      <c r="D3" s="16" t="s">
        <v>2304</v>
      </c>
      <c r="E3" s="16" t="s">
        <v>2305</v>
      </c>
      <c r="F3" s="16" t="s">
        <v>2306</v>
      </c>
      <c r="G3" s="16" t="s">
        <v>2307</v>
      </c>
      <c r="H3" s="16" t="s">
        <v>2308</v>
      </c>
      <c r="I3" s="16" t="s">
        <v>2309</v>
      </c>
      <c r="J3" s="16" t="s">
        <v>2310</v>
      </c>
    </row>
    <row r="4" spans="1:10">
      <c r="A4" s="11" t="s">
        <v>2311</v>
      </c>
      <c r="B4" s="12">
        <f t="shared" ref="B4:B10" si="0">SUM(C4:J4)</f>
        <v>45710</v>
      </c>
      <c r="C4" s="13">
        <v>0</v>
      </c>
      <c r="D4" s="13">
        <v>6770</v>
      </c>
      <c r="E4" s="13">
        <v>11391</v>
      </c>
      <c r="F4" s="13">
        <v>12599</v>
      </c>
      <c r="G4" s="13">
        <v>12251</v>
      </c>
      <c r="H4" s="13">
        <v>800</v>
      </c>
      <c r="I4" s="13">
        <v>1173</v>
      </c>
      <c r="J4" s="13">
        <v>726</v>
      </c>
    </row>
    <row r="5" spans="1:10">
      <c r="A5" s="14" t="s">
        <v>2312</v>
      </c>
      <c r="B5" s="12">
        <f t="shared" si="0"/>
        <v>27287</v>
      </c>
      <c r="C5" s="13">
        <v>0</v>
      </c>
      <c r="D5" s="13">
        <v>1702</v>
      </c>
      <c r="E5" s="13">
        <v>7329</v>
      </c>
      <c r="F5" s="13">
        <v>12475</v>
      </c>
      <c r="G5" s="13">
        <v>3198</v>
      </c>
      <c r="H5" s="13">
        <v>789</v>
      </c>
      <c r="I5" s="13">
        <v>1132</v>
      </c>
      <c r="J5" s="13">
        <v>662</v>
      </c>
    </row>
    <row r="6" spans="1:10">
      <c r="A6" s="14" t="s">
        <v>2313</v>
      </c>
      <c r="B6" s="12">
        <f t="shared" si="0"/>
        <v>457</v>
      </c>
      <c r="C6" s="13">
        <v>0</v>
      </c>
      <c r="D6" s="13">
        <v>26</v>
      </c>
      <c r="E6" s="13">
        <v>144</v>
      </c>
      <c r="F6" s="13">
        <v>111</v>
      </c>
      <c r="G6" s="13">
        <v>130</v>
      </c>
      <c r="H6" s="13">
        <v>11</v>
      </c>
      <c r="I6" s="13">
        <v>31</v>
      </c>
      <c r="J6" s="13">
        <v>4</v>
      </c>
    </row>
    <row r="7" spans="1:10">
      <c r="A7" s="14" t="s">
        <v>2314</v>
      </c>
      <c r="B7" s="12">
        <f t="shared" si="0"/>
        <v>17868</v>
      </c>
      <c r="C7" s="13">
        <v>0</v>
      </c>
      <c r="D7" s="13">
        <v>5015</v>
      </c>
      <c r="E7" s="13">
        <v>3872</v>
      </c>
      <c r="F7" s="13">
        <v>0</v>
      </c>
      <c r="G7" s="13">
        <v>8922</v>
      </c>
      <c r="H7" s="13">
        <v>0</v>
      </c>
      <c r="I7" s="13">
        <v>0</v>
      </c>
      <c r="J7" s="13">
        <v>59</v>
      </c>
    </row>
    <row r="8" spans="1:10">
      <c r="A8" s="14" t="s">
        <v>2315</v>
      </c>
      <c r="B8" s="12">
        <f t="shared" si="0"/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</row>
    <row r="9" spans="1:10">
      <c r="A9" s="14" t="s">
        <v>2316</v>
      </c>
      <c r="B9" s="12">
        <f t="shared" si="0"/>
        <v>1</v>
      </c>
      <c r="C9" s="13">
        <v>0</v>
      </c>
      <c r="D9" s="13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1:10">
      <c r="A10" s="14" t="s">
        <v>2317</v>
      </c>
      <c r="B10" s="12">
        <f t="shared" si="0"/>
        <v>94</v>
      </c>
      <c r="C10" s="13">
        <v>0</v>
      </c>
      <c r="D10" s="13">
        <v>26</v>
      </c>
      <c r="E10" s="13">
        <v>46</v>
      </c>
      <c r="F10" s="13">
        <v>13</v>
      </c>
      <c r="G10" s="13">
        <v>0</v>
      </c>
      <c r="H10" s="13">
        <v>0</v>
      </c>
      <c r="I10" s="13">
        <v>9</v>
      </c>
      <c r="J10" s="13">
        <v>0</v>
      </c>
    </row>
  </sheetData>
  <mergeCells count="2">
    <mergeCell ref="A1:J1"/>
    <mergeCell ref="A2:J2"/>
  </mergeCells>
  <phoneticPr fontId="27" type="noConversion"/>
  <pageMargins left="0.75" right="0.75" top="1" bottom="1" header="0.51180555555555596" footer="0.51180555555555596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sqref="A1:J1"/>
    </sheetView>
  </sheetViews>
  <sheetFormatPr defaultColWidth="9" defaultRowHeight="13.5"/>
  <cols>
    <col min="1" max="1" width="28.75" style="1" customWidth="1"/>
    <col min="2" max="10" width="12.375" style="1" customWidth="1"/>
    <col min="11" max="16384" width="9" style="1"/>
  </cols>
  <sheetData>
    <row r="1" spans="1:10" ht="35.1" customHeight="1">
      <c r="A1" s="86" t="s">
        <v>2318</v>
      </c>
      <c r="B1" s="86"/>
      <c r="C1" s="86"/>
      <c r="D1" s="86"/>
      <c r="E1" s="86"/>
      <c r="F1" s="86"/>
      <c r="G1" s="86"/>
      <c r="H1" s="86"/>
      <c r="I1" s="86"/>
      <c r="J1" s="86"/>
    </row>
    <row r="2" spans="1:10">
      <c r="A2" s="87" t="s">
        <v>41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4">
      <c r="A3" s="2" t="s">
        <v>2302</v>
      </c>
      <c r="B3" s="2" t="s">
        <v>1158</v>
      </c>
      <c r="C3" s="3" t="s">
        <v>2303</v>
      </c>
      <c r="D3" s="4" t="s">
        <v>2304</v>
      </c>
      <c r="E3" s="4" t="s">
        <v>2305</v>
      </c>
      <c r="F3" s="4" t="s">
        <v>2306</v>
      </c>
      <c r="G3" s="4" t="s">
        <v>2319</v>
      </c>
      <c r="H3" s="4" t="s">
        <v>2308</v>
      </c>
      <c r="I3" s="4" t="s">
        <v>2309</v>
      </c>
      <c r="J3" s="4" t="s">
        <v>2310</v>
      </c>
    </row>
    <row r="4" spans="1:10" s="10" customFormat="1" ht="14.25">
      <c r="A4" s="11" t="s">
        <v>2311</v>
      </c>
      <c r="B4" s="12">
        <f t="shared" ref="B4:B10" si="0">SUM(C4:J4)</f>
        <v>17115</v>
      </c>
      <c r="C4" s="13">
        <v>0</v>
      </c>
      <c r="D4" s="13">
        <v>0</v>
      </c>
      <c r="E4" s="13">
        <v>2360</v>
      </c>
      <c r="F4" s="13">
        <v>10087</v>
      </c>
      <c r="G4" s="13">
        <v>2152</v>
      </c>
      <c r="H4" s="13">
        <v>696</v>
      </c>
      <c r="I4" s="13">
        <v>1173</v>
      </c>
      <c r="J4" s="13">
        <v>647</v>
      </c>
    </row>
    <row r="5" spans="1:10" s="10" customFormat="1" ht="16.899999999999999" customHeight="1">
      <c r="A5" s="14" t="s">
        <v>2312</v>
      </c>
      <c r="B5" s="12">
        <f t="shared" si="0"/>
        <v>15050</v>
      </c>
      <c r="C5" s="13">
        <v>0</v>
      </c>
      <c r="D5" s="13">
        <v>0</v>
      </c>
      <c r="E5" s="13">
        <v>2264</v>
      </c>
      <c r="F5" s="13">
        <v>9985</v>
      </c>
      <c r="G5" s="13">
        <v>393</v>
      </c>
      <c r="H5" s="13">
        <v>689</v>
      </c>
      <c r="I5" s="13">
        <v>1132</v>
      </c>
      <c r="J5" s="13">
        <v>587</v>
      </c>
    </row>
    <row r="6" spans="1:10" s="10" customFormat="1" ht="15.6" customHeight="1">
      <c r="A6" s="14" t="s">
        <v>2313</v>
      </c>
      <c r="B6" s="12">
        <f t="shared" si="0"/>
        <v>215</v>
      </c>
      <c r="C6" s="13">
        <v>0</v>
      </c>
      <c r="D6" s="13">
        <v>0</v>
      </c>
      <c r="E6" s="13">
        <v>39</v>
      </c>
      <c r="F6" s="13">
        <v>89</v>
      </c>
      <c r="G6" s="13">
        <v>48</v>
      </c>
      <c r="H6" s="13">
        <v>7</v>
      </c>
      <c r="I6" s="13">
        <v>31</v>
      </c>
      <c r="J6" s="13">
        <v>1</v>
      </c>
    </row>
    <row r="7" spans="1:10" s="10" customFormat="1" ht="15.6" customHeight="1">
      <c r="A7" s="14" t="s">
        <v>2314</v>
      </c>
      <c r="B7" s="12">
        <f t="shared" si="0"/>
        <v>1826</v>
      </c>
      <c r="C7" s="13">
        <v>0</v>
      </c>
      <c r="D7" s="13">
        <v>0</v>
      </c>
      <c r="E7" s="13">
        <v>57</v>
      </c>
      <c r="F7" s="13">
        <v>0</v>
      </c>
      <c r="G7" s="13">
        <v>1710</v>
      </c>
      <c r="H7" s="13">
        <v>0</v>
      </c>
      <c r="I7" s="13">
        <v>0</v>
      </c>
      <c r="J7" s="13">
        <v>59</v>
      </c>
    </row>
    <row r="8" spans="1:10" s="10" customFormat="1" ht="16.899999999999999" customHeight="1">
      <c r="A8" s="14" t="s">
        <v>2315</v>
      </c>
      <c r="B8" s="12">
        <f t="shared" si="0"/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</row>
    <row r="9" spans="1:10" s="10" customFormat="1" ht="16.899999999999999" customHeight="1">
      <c r="A9" s="14" t="s">
        <v>2316</v>
      </c>
      <c r="B9" s="12">
        <f t="shared" si="0"/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1:10" s="10" customFormat="1" ht="16.899999999999999" customHeight="1">
      <c r="A10" s="14" t="s">
        <v>2317</v>
      </c>
      <c r="B10" s="12">
        <f t="shared" si="0"/>
        <v>22</v>
      </c>
      <c r="C10" s="13">
        <v>0</v>
      </c>
      <c r="D10" s="13">
        <v>0</v>
      </c>
      <c r="E10" s="13">
        <v>0</v>
      </c>
      <c r="F10" s="13">
        <v>13</v>
      </c>
      <c r="G10" s="13">
        <v>0</v>
      </c>
      <c r="H10" s="13">
        <v>0</v>
      </c>
      <c r="I10" s="13">
        <v>9</v>
      </c>
      <c r="J10" s="13">
        <v>0</v>
      </c>
    </row>
  </sheetData>
  <mergeCells count="2">
    <mergeCell ref="A1:J1"/>
    <mergeCell ref="A2:J2"/>
  </mergeCells>
  <phoneticPr fontId="27" type="noConversion"/>
  <pageMargins left="0.75" right="0.75" top="1" bottom="1" header="0.51180555555555596" footer="0.51180555555555596"/>
</worksheet>
</file>

<file path=xl/worksheets/sheet25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E19" sqref="E19"/>
    </sheetView>
  </sheetViews>
  <sheetFormatPr defaultColWidth="9" defaultRowHeight="13.5"/>
  <cols>
    <col min="1" max="1" width="31.5" style="1" customWidth="1"/>
    <col min="2" max="10" width="12.625" style="1" customWidth="1"/>
    <col min="11" max="16384" width="9" style="1"/>
  </cols>
  <sheetData>
    <row r="1" spans="1:10" ht="33" customHeight="1">
      <c r="A1" s="86" t="s">
        <v>2320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>
      <c r="J2" s="9" t="s">
        <v>41</v>
      </c>
    </row>
    <row r="3" spans="1:10" ht="24">
      <c r="A3" s="2" t="s">
        <v>2302</v>
      </c>
      <c r="B3" s="2" t="s">
        <v>1158</v>
      </c>
      <c r="C3" s="3" t="s">
        <v>2303</v>
      </c>
      <c r="D3" s="4" t="s">
        <v>2304</v>
      </c>
      <c r="E3" s="4" t="s">
        <v>2305</v>
      </c>
      <c r="F3" s="4" t="s">
        <v>2306</v>
      </c>
      <c r="G3" s="4" t="s">
        <v>2319</v>
      </c>
      <c r="H3" s="4" t="s">
        <v>2308</v>
      </c>
      <c r="I3" s="4" t="s">
        <v>2309</v>
      </c>
      <c r="J3" s="4" t="s">
        <v>2310</v>
      </c>
    </row>
    <row r="4" spans="1:10" ht="21.95" customHeight="1">
      <c r="A4" s="5" t="s">
        <v>2321</v>
      </c>
      <c r="B4" s="2">
        <v>32252</v>
      </c>
      <c r="C4" s="3">
        <v>0</v>
      </c>
      <c r="D4" s="4">
        <v>4610</v>
      </c>
      <c r="E4" s="4">
        <v>9142</v>
      </c>
      <c r="F4" s="4">
        <v>8118</v>
      </c>
      <c r="G4" s="4">
        <v>8765</v>
      </c>
      <c r="H4" s="4">
        <v>685</v>
      </c>
      <c r="I4" s="4">
        <v>447</v>
      </c>
      <c r="J4" s="4">
        <v>485</v>
      </c>
    </row>
    <row r="5" spans="1:10" ht="21.95" customHeight="1">
      <c r="A5" s="6" t="s">
        <v>2322</v>
      </c>
      <c r="B5" s="7">
        <v>31910</v>
      </c>
      <c r="C5" s="7">
        <v>0</v>
      </c>
      <c r="D5" s="7">
        <v>4582</v>
      </c>
      <c r="E5" s="7">
        <v>9126</v>
      </c>
      <c r="F5" s="7">
        <v>8116</v>
      </c>
      <c r="G5" s="7">
        <v>8765</v>
      </c>
      <c r="H5" s="7">
        <v>646</v>
      </c>
      <c r="I5" s="7">
        <v>190</v>
      </c>
      <c r="J5" s="7">
        <v>485</v>
      </c>
    </row>
    <row r="6" spans="1:10" ht="21.95" customHeight="1">
      <c r="A6" s="8" t="s">
        <v>2323</v>
      </c>
      <c r="B6" s="7">
        <v>12</v>
      </c>
      <c r="C6" s="7">
        <v>0</v>
      </c>
      <c r="D6" s="7">
        <v>0</v>
      </c>
      <c r="E6" s="7">
        <v>4</v>
      </c>
      <c r="F6" s="7">
        <v>0</v>
      </c>
      <c r="G6" s="7">
        <v>0</v>
      </c>
      <c r="H6" s="7">
        <v>0</v>
      </c>
      <c r="I6" s="7">
        <v>8</v>
      </c>
      <c r="J6" s="7">
        <v>0</v>
      </c>
    </row>
    <row r="7" spans="1:10" ht="21.95" customHeight="1">
      <c r="A7" s="8" t="s">
        <v>2324</v>
      </c>
      <c r="B7" s="7">
        <v>41</v>
      </c>
      <c r="C7" s="7">
        <v>0</v>
      </c>
      <c r="D7" s="7">
        <v>28</v>
      </c>
      <c r="E7" s="7">
        <v>12</v>
      </c>
      <c r="F7" s="7">
        <v>1</v>
      </c>
      <c r="G7" s="7">
        <v>0</v>
      </c>
      <c r="H7" s="7">
        <v>0</v>
      </c>
      <c r="I7" s="7">
        <v>0</v>
      </c>
      <c r="J7" s="7">
        <v>0</v>
      </c>
    </row>
    <row r="8" spans="1:10" ht="21.95" customHeight="1"/>
  </sheetData>
  <mergeCells count="1">
    <mergeCell ref="A1:J1"/>
  </mergeCells>
  <phoneticPr fontId="27" type="noConversion"/>
  <pageMargins left="0.75" right="0.75" top="1" bottom="1" header="0.51180555555555596" footer="0.51180555555555596"/>
</worksheet>
</file>

<file path=xl/worksheets/sheet26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B12" sqref="B12"/>
    </sheetView>
  </sheetViews>
  <sheetFormatPr defaultColWidth="9" defaultRowHeight="13.5"/>
  <cols>
    <col min="1" max="1" width="36.125" style="1" customWidth="1"/>
    <col min="2" max="10" width="13.375" style="1" customWidth="1"/>
    <col min="11" max="16384" width="9" style="1"/>
  </cols>
  <sheetData>
    <row r="1" spans="1:10" ht="36" customHeight="1">
      <c r="A1" s="86" t="s">
        <v>2325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>
      <c r="J2" s="9" t="s">
        <v>41</v>
      </c>
    </row>
    <row r="3" spans="1:10" ht="24">
      <c r="A3" s="2" t="s">
        <v>2302</v>
      </c>
      <c r="B3" s="2" t="s">
        <v>1158</v>
      </c>
      <c r="C3" s="3" t="s">
        <v>2303</v>
      </c>
      <c r="D3" s="4" t="s">
        <v>2304</v>
      </c>
      <c r="E3" s="4" t="s">
        <v>2305</v>
      </c>
      <c r="F3" s="4" t="s">
        <v>2306</v>
      </c>
      <c r="G3" s="4" t="s">
        <v>2319</v>
      </c>
      <c r="H3" s="4" t="s">
        <v>2308</v>
      </c>
      <c r="I3" s="4" t="s">
        <v>2309</v>
      </c>
      <c r="J3" s="4" t="s">
        <v>2310</v>
      </c>
    </row>
    <row r="4" spans="1:10" ht="21.95" customHeight="1">
      <c r="A4" s="5" t="s">
        <v>2321</v>
      </c>
      <c r="B4" s="2">
        <v>8726</v>
      </c>
      <c r="C4" s="3">
        <v>0</v>
      </c>
      <c r="D4" s="4">
        <v>0</v>
      </c>
      <c r="E4" s="4">
        <v>717</v>
      </c>
      <c r="F4" s="4">
        <v>5729</v>
      </c>
      <c r="G4" s="4">
        <v>710</v>
      </c>
      <c r="H4" s="4">
        <v>668</v>
      </c>
      <c r="I4" s="4">
        <v>447</v>
      </c>
      <c r="J4" s="4">
        <v>455</v>
      </c>
    </row>
    <row r="5" spans="1:10" ht="21.95" customHeight="1">
      <c r="A5" s="6" t="s">
        <v>2322</v>
      </c>
      <c r="B5" s="7">
        <v>8414</v>
      </c>
      <c r="C5" s="7">
        <v>0</v>
      </c>
      <c r="D5" s="7">
        <v>0</v>
      </c>
      <c r="E5" s="7">
        <v>703</v>
      </c>
      <c r="F5" s="7">
        <v>5727</v>
      </c>
      <c r="G5" s="7">
        <v>710</v>
      </c>
      <c r="H5" s="7">
        <v>629</v>
      </c>
      <c r="I5" s="7">
        <v>190</v>
      </c>
      <c r="J5" s="7">
        <v>455</v>
      </c>
    </row>
    <row r="6" spans="1:10" ht="21.95" customHeight="1">
      <c r="A6" s="8" t="s">
        <v>2323</v>
      </c>
      <c r="B6" s="7">
        <v>12</v>
      </c>
      <c r="C6" s="7">
        <v>0</v>
      </c>
      <c r="D6" s="7">
        <v>0</v>
      </c>
      <c r="E6" s="7">
        <v>4</v>
      </c>
      <c r="F6" s="7">
        <v>0</v>
      </c>
      <c r="G6" s="7">
        <v>0</v>
      </c>
      <c r="H6" s="7">
        <v>0</v>
      </c>
      <c r="I6" s="7">
        <v>8</v>
      </c>
      <c r="J6" s="7">
        <v>0</v>
      </c>
    </row>
    <row r="7" spans="1:10" ht="21.95" customHeight="1">
      <c r="A7" s="8" t="s">
        <v>2324</v>
      </c>
      <c r="B7" s="7">
        <v>11</v>
      </c>
      <c r="C7" s="7">
        <v>0</v>
      </c>
      <c r="D7" s="7">
        <v>0</v>
      </c>
      <c r="E7" s="7">
        <v>10</v>
      </c>
      <c r="F7" s="7">
        <v>1</v>
      </c>
      <c r="G7" s="7">
        <v>0</v>
      </c>
      <c r="H7" s="7">
        <v>0</v>
      </c>
      <c r="I7" s="7">
        <v>0</v>
      </c>
      <c r="J7" s="7">
        <v>0</v>
      </c>
    </row>
    <row r="8" spans="1:10" ht="21.95" customHeight="1"/>
  </sheetData>
  <mergeCells count="1">
    <mergeCell ref="A1:J1"/>
  </mergeCells>
  <phoneticPr fontId="27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28"/>
  <sheetViews>
    <sheetView workbookViewId="0">
      <selection activeCell="P2" sqref="P2"/>
    </sheetView>
  </sheetViews>
  <sheetFormatPr defaultColWidth="9.125" defaultRowHeight="14.25"/>
  <cols>
    <col min="1" max="1" width="32.25" style="10" customWidth="1"/>
    <col min="2" max="2" width="16.5" style="10" customWidth="1"/>
    <col min="3" max="6" width="9.125" style="10" hidden="1" customWidth="1"/>
    <col min="7" max="7" width="0.5" style="10" hidden="1" customWidth="1"/>
    <col min="8" max="8" width="26.625" style="10" customWidth="1"/>
    <col min="9" max="250" width="9.125" style="10" customWidth="1"/>
    <col min="251" max="16384" width="9.125" style="70"/>
  </cols>
  <sheetData>
    <row r="1" spans="1:256" s="10" customFormat="1" ht="33.950000000000003" customHeight="1">
      <c r="A1" s="86" t="s">
        <v>11</v>
      </c>
      <c r="B1" s="86"/>
      <c r="C1" s="86"/>
      <c r="D1" s="86"/>
      <c r="E1" s="86"/>
      <c r="F1" s="86"/>
      <c r="G1" s="86"/>
      <c r="H1" s="86"/>
    </row>
    <row r="2" spans="1:256" s="10" customFormat="1" ht="20.100000000000001" customHeight="1">
      <c r="A2" s="87" t="s">
        <v>12</v>
      </c>
      <c r="B2" s="87"/>
      <c r="C2" s="87"/>
      <c r="D2" s="87"/>
      <c r="E2" s="87"/>
      <c r="F2" s="87"/>
      <c r="G2" s="87"/>
      <c r="H2" s="87"/>
    </row>
    <row r="3" spans="1:256" s="68" customFormat="1" ht="20.100000000000001" customHeight="1">
      <c r="A3" s="71" t="s">
        <v>13</v>
      </c>
      <c r="B3" s="71" t="s">
        <v>14</v>
      </c>
      <c r="C3" s="76"/>
      <c r="D3" s="76"/>
      <c r="E3" s="76"/>
      <c r="F3" s="76"/>
      <c r="G3" s="76"/>
      <c r="H3" s="71" t="s">
        <v>15</v>
      </c>
      <c r="IQ3" s="78"/>
      <c r="IR3" s="78"/>
      <c r="IS3" s="78"/>
      <c r="IT3" s="78"/>
      <c r="IU3" s="78"/>
      <c r="IV3" s="78"/>
    </row>
    <row r="4" spans="1:256" s="69" customFormat="1" ht="20.100000000000001" customHeight="1">
      <c r="A4" s="72" t="s">
        <v>16</v>
      </c>
      <c r="B4" s="73">
        <v>69290</v>
      </c>
      <c r="C4" s="77"/>
      <c r="D4" s="77"/>
      <c r="E4" s="77"/>
      <c r="F4" s="77"/>
      <c r="G4" s="77"/>
      <c r="H4" s="73">
        <v>43135</v>
      </c>
      <c r="IQ4" s="79"/>
      <c r="IR4" s="79"/>
      <c r="IS4" s="79"/>
      <c r="IT4" s="79"/>
      <c r="IU4" s="79"/>
      <c r="IV4" s="79"/>
    </row>
    <row r="5" spans="1:256" s="69" customFormat="1" ht="20.100000000000001" customHeight="1">
      <c r="A5" s="72" t="s">
        <v>17</v>
      </c>
      <c r="B5" s="73">
        <v>22543</v>
      </c>
      <c r="C5" s="77"/>
      <c r="D5" s="77"/>
      <c r="E5" s="77"/>
      <c r="F5" s="77"/>
      <c r="G5" s="77"/>
      <c r="H5" s="73">
        <v>16666</v>
      </c>
      <c r="IQ5" s="79"/>
      <c r="IR5" s="79"/>
      <c r="IS5" s="79"/>
      <c r="IT5" s="79"/>
      <c r="IU5" s="79"/>
      <c r="IV5" s="79"/>
    </row>
    <row r="6" spans="1:256" s="69" customFormat="1" ht="20.100000000000001" customHeight="1">
      <c r="A6" s="72" t="s">
        <v>18</v>
      </c>
      <c r="B6" s="73">
        <v>6447</v>
      </c>
      <c r="C6" s="77"/>
      <c r="D6" s="77"/>
      <c r="E6" s="77"/>
      <c r="F6" s="77"/>
      <c r="G6" s="77"/>
      <c r="H6" s="73">
        <v>5367</v>
      </c>
      <c r="IQ6" s="79"/>
      <c r="IR6" s="79"/>
      <c r="IS6" s="79"/>
      <c r="IT6" s="79"/>
      <c r="IU6" s="79"/>
      <c r="IV6" s="79"/>
    </row>
    <row r="7" spans="1:256" s="69" customFormat="1" ht="20.100000000000001" customHeight="1">
      <c r="A7" s="72" t="s">
        <v>19</v>
      </c>
      <c r="B7" s="73">
        <v>4729</v>
      </c>
      <c r="C7" s="77"/>
      <c r="D7" s="77"/>
      <c r="E7" s="77"/>
      <c r="F7" s="77"/>
      <c r="G7" s="77"/>
      <c r="H7" s="73">
        <v>3977</v>
      </c>
      <c r="IQ7" s="79"/>
      <c r="IR7" s="79"/>
      <c r="IS7" s="79"/>
      <c r="IT7" s="79"/>
      <c r="IU7" s="79"/>
      <c r="IV7" s="79"/>
    </row>
    <row r="8" spans="1:256" s="69" customFormat="1" ht="20.100000000000001" customHeight="1">
      <c r="A8" s="72" t="s">
        <v>20</v>
      </c>
      <c r="B8" s="73">
        <v>341</v>
      </c>
      <c r="C8" s="77"/>
      <c r="D8" s="77"/>
      <c r="E8" s="77"/>
      <c r="F8" s="77"/>
      <c r="G8" s="77"/>
      <c r="H8" s="73">
        <v>319</v>
      </c>
      <c r="IQ8" s="79"/>
      <c r="IR8" s="79"/>
      <c r="IS8" s="79"/>
      <c r="IT8" s="79"/>
      <c r="IU8" s="79"/>
      <c r="IV8" s="79"/>
    </row>
    <row r="9" spans="1:256" s="69" customFormat="1" ht="20.100000000000001" customHeight="1">
      <c r="A9" s="72" t="s">
        <v>21</v>
      </c>
      <c r="B9" s="73">
        <v>5016</v>
      </c>
      <c r="C9" s="77"/>
      <c r="D9" s="77"/>
      <c r="E9" s="77"/>
      <c r="F9" s="77"/>
      <c r="G9" s="77"/>
      <c r="H9" s="73">
        <v>2992</v>
      </c>
      <c r="IQ9" s="79"/>
      <c r="IR9" s="79"/>
      <c r="IS9" s="79"/>
      <c r="IT9" s="79"/>
      <c r="IU9" s="79"/>
      <c r="IV9" s="79"/>
    </row>
    <row r="10" spans="1:256" s="69" customFormat="1" ht="20.100000000000001" customHeight="1">
      <c r="A10" s="72" t="s">
        <v>22</v>
      </c>
      <c r="B10" s="73">
        <v>1852</v>
      </c>
      <c r="C10" s="77"/>
      <c r="D10" s="77"/>
      <c r="E10" s="77"/>
      <c r="F10" s="77"/>
      <c r="G10" s="77"/>
      <c r="H10" s="73">
        <v>1248</v>
      </c>
      <c r="IQ10" s="79"/>
      <c r="IR10" s="79"/>
      <c r="IS10" s="79"/>
      <c r="IT10" s="79"/>
      <c r="IU10" s="79"/>
      <c r="IV10" s="79"/>
    </row>
    <row r="11" spans="1:256" s="69" customFormat="1" ht="20.100000000000001" customHeight="1">
      <c r="A11" s="72" t="s">
        <v>23</v>
      </c>
      <c r="B11" s="73">
        <v>1432</v>
      </c>
      <c r="C11" s="77"/>
      <c r="D11" s="77"/>
      <c r="E11" s="77"/>
      <c r="F11" s="77"/>
      <c r="G11" s="77"/>
      <c r="H11" s="73">
        <v>763</v>
      </c>
      <c r="IQ11" s="79"/>
      <c r="IR11" s="79"/>
      <c r="IS11" s="79"/>
      <c r="IT11" s="79"/>
      <c r="IU11" s="79"/>
      <c r="IV11" s="79"/>
    </row>
    <row r="12" spans="1:256" s="69" customFormat="1" ht="20.100000000000001" customHeight="1">
      <c r="A12" s="72" t="s">
        <v>24</v>
      </c>
      <c r="B12" s="73">
        <v>3792</v>
      </c>
      <c r="C12" s="77"/>
      <c r="D12" s="77"/>
      <c r="E12" s="77"/>
      <c r="F12" s="77"/>
      <c r="G12" s="77"/>
      <c r="H12" s="73">
        <v>2655</v>
      </c>
      <c r="IQ12" s="79"/>
      <c r="IR12" s="79"/>
      <c r="IS12" s="79"/>
      <c r="IT12" s="79"/>
      <c r="IU12" s="79"/>
      <c r="IV12" s="79"/>
    </row>
    <row r="13" spans="1:256" s="69" customFormat="1" ht="20.100000000000001" customHeight="1">
      <c r="A13" s="72" t="s">
        <v>25</v>
      </c>
      <c r="B13" s="73">
        <v>1482</v>
      </c>
      <c r="C13" s="77"/>
      <c r="D13" s="77"/>
      <c r="E13" s="77"/>
      <c r="F13" s="77"/>
      <c r="G13" s="77"/>
      <c r="H13" s="73">
        <v>726</v>
      </c>
      <c r="IQ13" s="79"/>
      <c r="IR13" s="79"/>
      <c r="IS13" s="79"/>
      <c r="IT13" s="79"/>
      <c r="IU13" s="79"/>
      <c r="IV13" s="79"/>
    </row>
    <row r="14" spans="1:256" s="69" customFormat="1" ht="20.100000000000001" customHeight="1">
      <c r="A14" s="72" t="s">
        <v>26</v>
      </c>
      <c r="B14" s="73">
        <v>1433</v>
      </c>
      <c r="C14" s="77"/>
      <c r="D14" s="77"/>
      <c r="E14" s="77"/>
      <c r="F14" s="77"/>
      <c r="G14" s="77"/>
      <c r="H14" s="73">
        <v>188</v>
      </c>
      <c r="IQ14" s="79"/>
      <c r="IR14" s="79"/>
      <c r="IS14" s="79"/>
      <c r="IT14" s="79"/>
      <c r="IU14" s="79"/>
      <c r="IV14" s="79"/>
    </row>
    <row r="15" spans="1:256" s="69" customFormat="1" ht="20.100000000000001" customHeight="1">
      <c r="A15" s="72" t="s">
        <v>27</v>
      </c>
      <c r="B15" s="73">
        <v>5614</v>
      </c>
      <c r="C15" s="77"/>
      <c r="D15" s="77"/>
      <c r="E15" s="77"/>
      <c r="F15" s="77"/>
      <c r="G15" s="77"/>
      <c r="H15" s="73">
        <v>1702</v>
      </c>
      <c r="IQ15" s="79"/>
      <c r="IR15" s="79"/>
      <c r="IS15" s="79"/>
      <c r="IT15" s="79"/>
      <c r="IU15" s="79"/>
      <c r="IV15" s="79"/>
    </row>
    <row r="16" spans="1:256" s="69" customFormat="1" ht="20.100000000000001" customHeight="1">
      <c r="A16" s="72" t="s">
        <v>28</v>
      </c>
      <c r="B16" s="73">
        <v>14569</v>
      </c>
      <c r="C16" s="77"/>
      <c r="D16" s="77"/>
      <c r="E16" s="77"/>
      <c r="F16" s="77"/>
      <c r="G16" s="77"/>
      <c r="H16" s="73">
        <v>6494</v>
      </c>
      <c r="IQ16" s="79"/>
      <c r="IR16" s="79"/>
      <c r="IS16" s="79"/>
      <c r="IT16" s="79"/>
      <c r="IU16" s="79"/>
      <c r="IV16" s="79"/>
    </row>
    <row r="17" spans="1:256" s="69" customFormat="1" ht="20.100000000000001" customHeight="1">
      <c r="A17" s="72" t="s">
        <v>29</v>
      </c>
      <c r="B17" s="73">
        <v>0</v>
      </c>
      <c r="C17" s="77"/>
      <c r="D17" s="77"/>
      <c r="E17" s="77"/>
      <c r="F17" s="77"/>
      <c r="G17" s="77"/>
      <c r="H17" s="73">
        <v>0</v>
      </c>
      <c r="IQ17" s="79"/>
      <c r="IR17" s="79"/>
      <c r="IS17" s="79"/>
      <c r="IT17" s="79"/>
      <c r="IU17" s="79"/>
      <c r="IV17" s="79"/>
    </row>
    <row r="18" spans="1:256" s="69" customFormat="1" ht="20.100000000000001" customHeight="1">
      <c r="A18" s="72" t="s">
        <v>30</v>
      </c>
      <c r="B18" s="73">
        <v>40</v>
      </c>
      <c r="C18" s="77"/>
      <c r="D18" s="77"/>
      <c r="E18" s="77"/>
      <c r="F18" s="77"/>
      <c r="G18" s="77"/>
      <c r="H18" s="73">
        <v>38</v>
      </c>
      <c r="IQ18" s="79"/>
      <c r="IR18" s="79"/>
      <c r="IS18" s="79"/>
      <c r="IT18" s="79"/>
      <c r="IU18" s="79"/>
      <c r="IV18" s="79"/>
    </row>
    <row r="19" spans="1:256" s="69" customFormat="1" ht="20.100000000000001" customHeight="1">
      <c r="A19" s="72" t="s">
        <v>31</v>
      </c>
      <c r="B19" s="73">
        <v>0</v>
      </c>
      <c r="C19" s="77"/>
      <c r="D19" s="77"/>
      <c r="E19" s="77"/>
      <c r="F19" s="77"/>
      <c r="G19" s="77"/>
      <c r="H19" s="73">
        <v>0</v>
      </c>
      <c r="IQ19" s="79"/>
      <c r="IR19" s="79"/>
      <c r="IS19" s="79"/>
      <c r="IT19" s="79"/>
      <c r="IU19" s="79"/>
      <c r="IV19" s="79"/>
    </row>
    <row r="20" spans="1:256" s="69" customFormat="1" ht="20.100000000000001" customHeight="1">
      <c r="A20" s="72" t="s">
        <v>32</v>
      </c>
      <c r="B20" s="73">
        <v>15596</v>
      </c>
      <c r="C20" s="77"/>
      <c r="D20" s="77"/>
      <c r="E20" s="77"/>
      <c r="F20" s="77"/>
      <c r="G20" s="77"/>
      <c r="H20" s="73">
        <v>8847</v>
      </c>
      <c r="IQ20" s="79"/>
      <c r="IR20" s="79"/>
      <c r="IS20" s="79"/>
      <c r="IT20" s="79"/>
      <c r="IU20" s="79"/>
      <c r="IV20" s="79"/>
    </row>
    <row r="21" spans="1:256" s="69" customFormat="1" ht="20.100000000000001" customHeight="1">
      <c r="A21" s="72" t="s">
        <v>33</v>
      </c>
      <c r="B21" s="73">
        <v>3525</v>
      </c>
      <c r="C21" s="77"/>
      <c r="D21" s="77"/>
      <c r="E21" s="77"/>
      <c r="F21" s="77"/>
      <c r="G21" s="77"/>
      <c r="H21" s="73">
        <v>2348</v>
      </c>
      <c r="IQ21" s="79"/>
      <c r="IR21" s="79"/>
      <c r="IS21" s="79"/>
      <c r="IT21" s="79"/>
      <c r="IU21" s="79"/>
      <c r="IV21" s="79"/>
    </row>
    <row r="22" spans="1:256" s="69" customFormat="1" ht="20.100000000000001" customHeight="1">
      <c r="A22" s="72" t="s">
        <v>34</v>
      </c>
      <c r="B22" s="73">
        <v>1521</v>
      </c>
      <c r="C22" s="77"/>
      <c r="D22" s="77"/>
      <c r="E22" s="77"/>
      <c r="F22" s="77"/>
      <c r="G22" s="77"/>
      <c r="H22" s="73">
        <v>935</v>
      </c>
      <c r="IQ22" s="79"/>
      <c r="IR22" s="79"/>
      <c r="IS22" s="79"/>
      <c r="IT22" s="79"/>
      <c r="IU22" s="79"/>
      <c r="IV22" s="79"/>
    </row>
    <row r="23" spans="1:256" s="69" customFormat="1" ht="20.100000000000001" customHeight="1">
      <c r="A23" s="72" t="s">
        <v>35</v>
      </c>
      <c r="B23" s="73">
        <v>2530</v>
      </c>
      <c r="C23" s="77"/>
      <c r="D23" s="77"/>
      <c r="E23" s="77"/>
      <c r="F23" s="77"/>
      <c r="G23" s="77"/>
      <c r="H23" s="73">
        <v>2242</v>
      </c>
      <c r="IQ23" s="79"/>
      <c r="IR23" s="79"/>
      <c r="IS23" s="79"/>
      <c r="IT23" s="79"/>
      <c r="IU23" s="79"/>
      <c r="IV23" s="79"/>
    </row>
    <row r="24" spans="1:256" s="69" customFormat="1" ht="20.100000000000001" customHeight="1">
      <c r="A24" s="72" t="s">
        <v>36</v>
      </c>
      <c r="B24" s="73">
        <v>1922</v>
      </c>
      <c r="C24" s="77"/>
      <c r="D24" s="77"/>
      <c r="E24" s="77"/>
      <c r="F24" s="77"/>
      <c r="G24" s="77"/>
      <c r="H24" s="73">
        <v>1822</v>
      </c>
      <c r="IQ24" s="79"/>
      <c r="IR24" s="79"/>
      <c r="IS24" s="79"/>
      <c r="IT24" s="79"/>
      <c r="IU24" s="79"/>
      <c r="IV24" s="79"/>
    </row>
    <row r="25" spans="1:256" s="69" customFormat="1" ht="20.100000000000001" customHeight="1">
      <c r="A25" s="72" t="s">
        <v>37</v>
      </c>
      <c r="B25" s="73">
        <v>5713</v>
      </c>
      <c r="C25" s="77"/>
      <c r="D25" s="77"/>
      <c r="E25" s="77"/>
      <c r="F25" s="77"/>
      <c r="G25" s="77"/>
      <c r="H25" s="73">
        <v>1115</v>
      </c>
      <c r="IQ25" s="79"/>
      <c r="IR25" s="79"/>
      <c r="IS25" s="79"/>
      <c r="IT25" s="79"/>
      <c r="IU25" s="79"/>
      <c r="IV25" s="79"/>
    </row>
    <row r="26" spans="1:256" s="69" customFormat="1" ht="20.100000000000001" customHeight="1">
      <c r="A26" s="72" t="s">
        <v>38</v>
      </c>
      <c r="B26" s="73">
        <v>385</v>
      </c>
      <c r="C26" s="77"/>
      <c r="D26" s="77"/>
      <c r="E26" s="77"/>
      <c r="F26" s="77"/>
      <c r="G26" s="77"/>
      <c r="H26" s="73">
        <v>385</v>
      </c>
      <c r="IQ26" s="79"/>
      <c r="IR26" s="79"/>
      <c r="IS26" s="79"/>
      <c r="IT26" s="79"/>
      <c r="IU26" s="79"/>
      <c r="IV26" s="79"/>
    </row>
    <row r="27" spans="1:256" s="68" customFormat="1" ht="20.100000000000001" customHeight="1">
      <c r="A27" s="71" t="s">
        <v>39</v>
      </c>
      <c r="B27" s="75">
        <f>B4+B20</f>
        <v>84886</v>
      </c>
      <c r="C27" s="75">
        <f t="shared" ref="C27:H27" si="0">C4+C20</f>
        <v>0</v>
      </c>
      <c r="D27" s="75">
        <f t="shared" si="0"/>
        <v>0</v>
      </c>
      <c r="E27" s="75">
        <f t="shared" si="0"/>
        <v>0</v>
      </c>
      <c r="F27" s="75">
        <f t="shared" si="0"/>
        <v>0</v>
      </c>
      <c r="G27" s="75">
        <f t="shared" si="0"/>
        <v>0</v>
      </c>
      <c r="H27" s="75">
        <f t="shared" si="0"/>
        <v>51982</v>
      </c>
      <c r="IQ27" s="78"/>
      <c r="IR27" s="78"/>
      <c r="IS27" s="78"/>
      <c r="IT27" s="78"/>
      <c r="IU27" s="78"/>
      <c r="IV27" s="78"/>
    </row>
    <row r="28" spans="1:256" s="10" customFormat="1" ht="18.75" customHeight="1"/>
  </sheetData>
  <mergeCells count="2">
    <mergeCell ref="A1:H1"/>
    <mergeCell ref="A2:H2"/>
  </mergeCells>
  <phoneticPr fontId="27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>
  <dimension ref="A1:IP29"/>
  <sheetViews>
    <sheetView workbookViewId="0">
      <selection activeCell="H21" sqref="H21"/>
    </sheetView>
  </sheetViews>
  <sheetFormatPr defaultColWidth="9.125" defaultRowHeight="14.25"/>
  <cols>
    <col min="1" max="1" width="41" style="10" customWidth="1"/>
    <col min="2" max="2" width="18" style="10" customWidth="1"/>
    <col min="3" max="7" width="9.125" style="10" hidden="1" customWidth="1"/>
    <col min="8" max="8" width="18.75" style="10" customWidth="1"/>
    <col min="9" max="250" width="9.125" style="10" customWidth="1"/>
    <col min="251" max="16384" width="9.125" style="70"/>
  </cols>
  <sheetData>
    <row r="1" spans="1:8" s="10" customFormat="1" ht="30" customHeight="1">
      <c r="A1" s="86" t="s">
        <v>40</v>
      </c>
      <c r="B1" s="86"/>
      <c r="C1" s="86"/>
      <c r="D1" s="86"/>
      <c r="E1" s="86"/>
      <c r="F1" s="86"/>
      <c r="G1" s="86"/>
      <c r="H1" s="86"/>
    </row>
    <row r="2" spans="1:8" s="10" customFormat="1" ht="17.100000000000001" customHeight="1">
      <c r="A2" s="87" t="s">
        <v>41</v>
      </c>
      <c r="B2" s="87"/>
      <c r="C2" s="87"/>
      <c r="D2" s="87"/>
      <c r="E2" s="87"/>
      <c r="F2" s="87"/>
      <c r="G2" s="87"/>
      <c r="H2" s="87"/>
    </row>
    <row r="3" spans="1:8" s="68" customFormat="1" ht="17.100000000000001" customHeight="1">
      <c r="A3" s="71" t="s">
        <v>13</v>
      </c>
      <c r="B3" s="71" t="s">
        <v>14</v>
      </c>
      <c r="C3" s="71"/>
      <c r="D3" s="71"/>
      <c r="E3" s="71"/>
      <c r="F3" s="71"/>
      <c r="G3" s="71"/>
      <c r="H3" s="71" t="s">
        <v>15</v>
      </c>
    </row>
    <row r="4" spans="1:8" s="69" customFormat="1" ht="17.100000000000001" customHeight="1">
      <c r="A4" s="72" t="s">
        <v>42</v>
      </c>
      <c r="B4" s="73">
        <v>25329</v>
      </c>
      <c r="C4" s="73"/>
      <c r="D4" s="73"/>
      <c r="E4" s="73"/>
      <c r="F4" s="73"/>
      <c r="G4" s="73"/>
      <c r="H4" s="73">
        <v>12690</v>
      </c>
    </row>
    <row r="5" spans="1:8" s="69" customFormat="1" ht="17.100000000000001" customHeight="1">
      <c r="A5" s="72" t="s">
        <v>43</v>
      </c>
      <c r="B5" s="73">
        <v>0</v>
      </c>
      <c r="C5" s="73"/>
      <c r="D5" s="73"/>
      <c r="E5" s="73"/>
      <c r="F5" s="73"/>
      <c r="G5" s="73"/>
      <c r="H5" s="73">
        <v>0</v>
      </c>
    </row>
    <row r="6" spans="1:8" s="69" customFormat="1" ht="17.100000000000001" customHeight="1">
      <c r="A6" s="72" t="s">
        <v>44</v>
      </c>
      <c r="B6" s="73">
        <v>31</v>
      </c>
      <c r="C6" s="73"/>
      <c r="D6" s="73"/>
      <c r="E6" s="73"/>
      <c r="F6" s="73"/>
      <c r="G6" s="73"/>
      <c r="H6" s="73">
        <v>0</v>
      </c>
    </row>
    <row r="7" spans="1:8" s="69" customFormat="1" ht="17.100000000000001" customHeight="1">
      <c r="A7" s="72" t="s">
        <v>45</v>
      </c>
      <c r="B7" s="73">
        <v>13186</v>
      </c>
      <c r="C7" s="73"/>
      <c r="D7" s="73"/>
      <c r="E7" s="73"/>
      <c r="F7" s="73"/>
      <c r="G7" s="73"/>
      <c r="H7" s="73">
        <v>10049</v>
      </c>
    </row>
    <row r="8" spans="1:8" s="69" customFormat="1" ht="17.100000000000001" customHeight="1">
      <c r="A8" s="72" t="s">
        <v>46</v>
      </c>
      <c r="B8" s="73">
        <v>51447</v>
      </c>
      <c r="C8" s="73"/>
      <c r="D8" s="73"/>
      <c r="E8" s="73"/>
      <c r="F8" s="73"/>
      <c r="G8" s="73"/>
      <c r="H8" s="73">
        <v>17877</v>
      </c>
    </row>
    <row r="9" spans="1:8" s="69" customFormat="1" ht="17.100000000000001" customHeight="1">
      <c r="A9" s="72" t="s">
        <v>47</v>
      </c>
      <c r="B9" s="73">
        <v>7172</v>
      </c>
      <c r="C9" s="73"/>
      <c r="D9" s="73"/>
      <c r="E9" s="73"/>
      <c r="F9" s="73"/>
      <c r="G9" s="73"/>
      <c r="H9" s="73">
        <v>6930</v>
      </c>
    </row>
    <row r="10" spans="1:8" s="69" customFormat="1" ht="17.100000000000001" customHeight="1">
      <c r="A10" s="72" t="s">
        <v>48</v>
      </c>
      <c r="B10" s="73">
        <v>3344</v>
      </c>
      <c r="C10" s="73"/>
      <c r="D10" s="73"/>
      <c r="E10" s="73"/>
      <c r="F10" s="73"/>
      <c r="G10" s="73"/>
      <c r="H10" s="73">
        <v>1092</v>
      </c>
    </row>
    <row r="11" spans="1:8" s="69" customFormat="1" ht="17.100000000000001" customHeight="1">
      <c r="A11" s="72" t="s">
        <v>49</v>
      </c>
      <c r="B11" s="73">
        <v>26928</v>
      </c>
      <c r="C11" s="73"/>
      <c r="D11" s="73"/>
      <c r="E11" s="73"/>
      <c r="F11" s="73"/>
      <c r="G11" s="73"/>
      <c r="H11" s="73">
        <v>3855</v>
      </c>
    </row>
    <row r="12" spans="1:8" s="69" customFormat="1" ht="17.100000000000001" customHeight="1">
      <c r="A12" s="72" t="s">
        <v>50</v>
      </c>
      <c r="B12" s="73">
        <v>19241</v>
      </c>
      <c r="C12" s="73"/>
      <c r="D12" s="73"/>
      <c r="E12" s="73"/>
      <c r="F12" s="73"/>
      <c r="G12" s="73"/>
      <c r="H12" s="73">
        <v>5202</v>
      </c>
    </row>
    <row r="13" spans="1:8" s="69" customFormat="1" ht="17.100000000000001" customHeight="1">
      <c r="A13" s="72" t="s">
        <v>51</v>
      </c>
      <c r="B13" s="73">
        <v>6526</v>
      </c>
      <c r="C13" s="73"/>
      <c r="D13" s="73"/>
      <c r="E13" s="73"/>
      <c r="F13" s="73"/>
      <c r="G13" s="73"/>
      <c r="H13" s="73">
        <v>3592</v>
      </c>
    </row>
    <row r="14" spans="1:8" s="69" customFormat="1" ht="17.100000000000001" customHeight="1">
      <c r="A14" s="72" t="s">
        <v>52</v>
      </c>
      <c r="B14" s="73">
        <v>58530</v>
      </c>
      <c r="C14" s="73"/>
      <c r="D14" s="73"/>
      <c r="E14" s="73"/>
      <c r="F14" s="73"/>
      <c r="G14" s="73"/>
      <c r="H14" s="73">
        <v>38549</v>
      </c>
    </row>
    <row r="15" spans="1:8" s="69" customFormat="1" ht="17.100000000000001" customHeight="1">
      <c r="A15" s="72" t="s">
        <v>53</v>
      </c>
      <c r="B15" s="73">
        <v>28946</v>
      </c>
      <c r="C15" s="73"/>
      <c r="D15" s="73"/>
      <c r="E15" s="73"/>
      <c r="F15" s="73"/>
      <c r="G15" s="73"/>
      <c r="H15" s="73">
        <v>21887</v>
      </c>
    </row>
    <row r="16" spans="1:8" s="69" customFormat="1" ht="17.100000000000001" customHeight="1">
      <c r="A16" s="72" t="s">
        <v>54</v>
      </c>
      <c r="B16" s="73">
        <v>1739</v>
      </c>
      <c r="C16" s="73"/>
      <c r="D16" s="73"/>
      <c r="E16" s="73"/>
      <c r="F16" s="73"/>
      <c r="G16" s="73"/>
      <c r="H16" s="73">
        <v>840</v>
      </c>
    </row>
    <row r="17" spans="1:8" s="69" customFormat="1" ht="17.100000000000001" customHeight="1">
      <c r="A17" s="72" t="s">
        <v>55</v>
      </c>
      <c r="B17" s="73">
        <v>5444</v>
      </c>
      <c r="C17" s="73"/>
      <c r="D17" s="73"/>
      <c r="E17" s="73"/>
      <c r="F17" s="73"/>
      <c r="G17" s="73"/>
      <c r="H17" s="73">
        <v>3893</v>
      </c>
    </row>
    <row r="18" spans="1:8" s="69" customFormat="1" ht="17.100000000000001" customHeight="1">
      <c r="A18" s="72" t="s">
        <v>56</v>
      </c>
      <c r="B18" s="73">
        <v>1947</v>
      </c>
      <c r="C18" s="73"/>
      <c r="D18" s="73"/>
      <c r="E18" s="73"/>
      <c r="F18" s="73"/>
      <c r="G18" s="73"/>
      <c r="H18" s="73">
        <v>1687</v>
      </c>
    </row>
    <row r="19" spans="1:8" s="69" customFormat="1" ht="17.100000000000001" customHeight="1">
      <c r="A19" s="72" t="s">
        <v>57</v>
      </c>
      <c r="B19" s="73">
        <v>634</v>
      </c>
      <c r="C19" s="73"/>
      <c r="D19" s="73"/>
      <c r="E19" s="73"/>
      <c r="F19" s="73"/>
      <c r="G19" s="73"/>
      <c r="H19" s="73">
        <v>634</v>
      </c>
    </row>
    <row r="20" spans="1:8" s="69" customFormat="1" ht="17.100000000000001" customHeight="1">
      <c r="A20" s="72" t="s">
        <v>58</v>
      </c>
      <c r="B20" s="73">
        <v>0</v>
      </c>
      <c r="C20" s="73"/>
      <c r="D20" s="73"/>
      <c r="E20" s="73"/>
      <c r="F20" s="73"/>
      <c r="G20" s="73"/>
      <c r="H20" s="73">
        <v>0</v>
      </c>
    </row>
    <row r="21" spans="1:8" s="69" customFormat="1" ht="17.100000000000001" customHeight="1">
      <c r="A21" s="72" t="s">
        <v>59</v>
      </c>
      <c r="B21" s="73">
        <v>938</v>
      </c>
      <c r="C21" s="73"/>
      <c r="D21" s="73"/>
      <c r="E21" s="73"/>
      <c r="F21" s="73"/>
      <c r="G21" s="73"/>
      <c r="H21" s="73">
        <v>406</v>
      </c>
    </row>
    <row r="22" spans="1:8" s="69" customFormat="1" ht="17.100000000000001" customHeight="1">
      <c r="A22" s="72" t="s">
        <v>60</v>
      </c>
      <c r="B22" s="73">
        <v>1571</v>
      </c>
      <c r="C22" s="73"/>
      <c r="D22" s="73"/>
      <c r="E22" s="73"/>
      <c r="F22" s="73"/>
      <c r="G22" s="73"/>
      <c r="H22" s="73">
        <v>1448</v>
      </c>
    </row>
    <row r="23" spans="1:8" s="69" customFormat="1" ht="17.100000000000001" customHeight="1">
      <c r="A23" s="72" t="s">
        <v>61</v>
      </c>
      <c r="B23" s="73">
        <v>201</v>
      </c>
      <c r="C23" s="73"/>
      <c r="D23" s="73"/>
      <c r="E23" s="73"/>
      <c r="F23" s="73"/>
      <c r="G23" s="73"/>
      <c r="H23" s="73">
        <v>15</v>
      </c>
    </row>
    <row r="24" spans="1:8" s="69" customFormat="1" ht="17.100000000000001" customHeight="1">
      <c r="A24" s="72" t="s">
        <v>62</v>
      </c>
      <c r="B24" s="73">
        <v>0</v>
      </c>
      <c r="C24" s="73"/>
      <c r="D24" s="73"/>
      <c r="E24" s="73"/>
      <c r="F24" s="73"/>
      <c r="G24" s="73"/>
      <c r="H24" s="73">
        <v>0</v>
      </c>
    </row>
    <row r="25" spans="1:8" s="69" customFormat="1" ht="17.100000000000001" customHeight="1">
      <c r="A25" s="72" t="s">
        <v>63</v>
      </c>
      <c r="B25" s="73">
        <v>5553</v>
      </c>
      <c r="C25" s="73"/>
      <c r="D25" s="73"/>
      <c r="E25" s="73"/>
      <c r="F25" s="73"/>
      <c r="G25" s="73"/>
      <c r="H25" s="73">
        <v>5433</v>
      </c>
    </row>
    <row r="26" spans="1:8" s="69" customFormat="1" ht="17.100000000000001" customHeight="1">
      <c r="A26" s="72" t="s">
        <v>64</v>
      </c>
      <c r="B26" s="73">
        <v>13084</v>
      </c>
      <c r="C26" s="73"/>
      <c r="D26" s="73"/>
      <c r="E26" s="73"/>
      <c r="F26" s="73"/>
      <c r="G26" s="73"/>
      <c r="H26" s="73">
        <v>11394</v>
      </c>
    </row>
    <row r="27" spans="1:8" s="69" customFormat="1" ht="17.100000000000001" customHeight="1">
      <c r="A27" s="72" t="s">
        <v>65</v>
      </c>
      <c r="B27" s="73">
        <v>49</v>
      </c>
      <c r="C27" s="73"/>
      <c r="D27" s="73"/>
      <c r="E27" s="73"/>
      <c r="F27" s="73"/>
      <c r="G27" s="73"/>
      <c r="H27" s="73">
        <v>49</v>
      </c>
    </row>
    <row r="28" spans="1:8" s="68" customFormat="1" ht="17.100000000000001" customHeight="1">
      <c r="A28" s="74" t="s">
        <v>66</v>
      </c>
      <c r="B28" s="75">
        <v>271840</v>
      </c>
      <c r="C28" s="75"/>
      <c r="D28" s="75"/>
      <c r="E28" s="75"/>
      <c r="F28" s="75"/>
      <c r="G28" s="75"/>
      <c r="H28" s="75">
        <v>147522</v>
      </c>
    </row>
    <row r="29" spans="1:8" s="10" customFormat="1" ht="18.75" customHeight="1"/>
  </sheetData>
  <mergeCells count="2">
    <mergeCell ref="A1:H1"/>
    <mergeCell ref="A2:H2"/>
  </mergeCells>
  <phoneticPr fontId="27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382"/>
  <sheetViews>
    <sheetView workbookViewId="0">
      <selection activeCell="F18" sqref="F18"/>
    </sheetView>
  </sheetViews>
  <sheetFormatPr defaultColWidth="12.125" defaultRowHeight="17.100000000000001" customHeight="1"/>
  <cols>
    <col min="1" max="1" width="9.875" style="10" customWidth="1"/>
    <col min="2" max="2" width="54.5" style="10" customWidth="1"/>
    <col min="3" max="3" width="26" style="10" customWidth="1"/>
    <col min="4" max="256" width="12.125" style="10" customWidth="1"/>
    <col min="257" max="16384" width="12.125" style="10"/>
  </cols>
  <sheetData>
    <row r="1" spans="1:3" ht="33.950000000000003" customHeight="1">
      <c r="A1" s="86" t="s">
        <v>67</v>
      </c>
      <c r="B1" s="86"/>
      <c r="C1" s="86"/>
    </row>
    <row r="2" spans="1:3" ht="17.100000000000001" customHeight="1">
      <c r="A2" s="87" t="s">
        <v>41</v>
      </c>
      <c r="B2" s="87"/>
      <c r="C2" s="87"/>
    </row>
    <row r="3" spans="1:3" ht="17.25" customHeight="1">
      <c r="A3" s="40" t="s">
        <v>68</v>
      </c>
      <c r="B3" s="40" t="s">
        <v>69</v>
      </c>
      <c r="C3" s="40" t="s">
        <v>70</v>
      </c>
    </row>
    <row r="4" spans="1:3" ht="17.100000000000001" customHeight="1">
      <c r="A4" s="5"/>
      <c r="B4" s="40" t="s">
        <v>71</v>
      </c>
      <c r="C4" s="7">
        <f>SUM(C5,C258,C291,C310,C431,C486,C542,C591,C708,C780,C858,C882,C1012,C1076,C1152,C1179,C1208,C1218,C1297,C1315,C1368,C1371,C1379)</f>
        <v>147522</v>
      </c>
    </row>
    <row r="5" spans="1:3" ht="17.100000000000001" customHeight="1">
      <c r="A5" s="5">
        <v>201</v>
      </c>
      <c r="B5" s="52" t="s">
        <v>72</v>
      </c>
      <c r="C5" s="7">
        <f>SUM(C6,C18,C27,C39,C51,C62,C73,C85,C94,C104,C119,C128,C139,C151,C161,C174,C181,C188,C197,C203,C210,C218,C225,C231,C237,C243,C249,C255)</f>
        <v>12690</v>
      </c>
    </row>
    <row r="6" spans="1:3" ht="17.100000000000001" customHeight="1">
      <c r="A6" s="5">
        <v>20101</v>
      </c>
      <c r="B6" s="52" t="s">
        <v>73</v>
      </c>
      <c r="C6" s="7">
        <f>SUM(C7:C17)</f>
        <v>0</v>
      </c>
    </row>
    <row r="7" spans="1:3" ht="17.100000000000001" customHeight="1">
      <c r="A7" s="5">
        <v>2010101</v>
      </c>
      <c r="B7" s="5" t="s">
        <v>74</v>
      </c>
      <c r="C7" s="7">
        <v>0</v>
      </c>
    </row>
    <row r="8" spans="1:3" ht="17.100000000000001" customHeight="1">
      <c r="A8" s="5">
        <v>2010102</v>
      </c>
      <c r="B8" s="5" t="s">
        <v>75</v>
      </c>
      <c r="C8" s="7">
        <v>0</v>
      </c>
    </row>
    <row r="9" spans="1:3" ht="17.100000000000001" customHeight="1">
      <c r="A9" s="5">
        <v>2010103</v>
      </c>
      <c r="B9" s="5" t="s">
        <v>76</v>
      </c>
      <c r="C9" s="7">
        <v>0</v>
      </c>
    </row>
    <row r="10" spans="1:3" ht="17.100000000000001" customHeight="1">
      <c r="A10" s="5">
        <v>2010104</v>
      </c>
      <c r="B10" s="5" t="s">
        <v>77</v>
      </c>
      <c r="C10" s="7">
        <v>0</v>
      </c>
    </row>
    <row r="11" spans="1:3" ht="17.100000000000001" customHeight="1">
      <c r="A11" s="5">
        <v>2010105</v>
      </c>
      <c r="B11" s="5" t="s">
        <v>78</v>
      </c>
      <c r="C11" s="7">
        <v>0</v>
      </c>
    </row>
    <row r="12" spans="1:3" ht="17.100000000000001" customHeight="1">
      <c r="A12" s="5">
        <v>2010106</v>
      </c>
      <c r="B12" s="5" t="s">
        <v>79</v>
      </c>
      <c r="C12" s="7">
        <v>0</v>
      </c>
    </row>
    <row r="13" spans="1:3" ht="17.100000000000001" customHeight="1">
      <c r="A13" s="5">
        <v>2010107</v>
      </c>
      <c r="B13" s="5" t="s">
        <v>80</v>
      </c>
      <c r="C13" s="7">
        <v>0</v>
      </c>
    </row>
    <row r="14" spans="1:3" ht="17.100000000000001" customHeight="1">
      <c r="A14" s="5">
        <v>2010108</v>
      </c>
      <c r="B14" s="5" t="s">
        <v>81</v>
      </c>
      <c r="C14" s="7">
        <v>0</v>
      </c>
    </row>
    <row r="15" spans="1:3" ht="17.100000000000001" customHeight="1">
      <c r="A15" s="5">
        <v>2010109</v>
      </c>
      <c r="B15" s="5" t="s">
        <v>82</v>
      </c>
      <c r="C15" s="7">
        <v>0</v>
      </c>
    </row>
    <row r="16" spans="1:3" ht="17.100000000000001" customHeight="1">
      <c r="A16" s="5">
        <v>2010150</v>
      </c>
      <c r="B16" s="5" t="s">
        <v>83</v>
      </c>
      <c r="C16" s="7">
        <v>0</v>
      </c>
    </row>
    <row r="17" spans="1:3" ht="17.100000000000001" customHeight="1">
      <c r="A17" s="5">
        <v>2010199</v>
      </c>
      <c r="B17" s="5" t="s">
        <v>84</v>
      </c>
      <c r="C17" s="7">
        <v>0</v>
      </c>
    </row>
    <row r="18" spans="1:3" ht="17.100000000000001" customHeight="1">
      <c r="A18" s="5">
        <v>20102</v>
      </c>
      <c r="B18" s="52" t="s">
        <v>85</v>
      </c>
      <c r="C18" s="7">
        <f>SUM(C19:C26)</f>
        <v>4</v>
      </c>
    </row>
    <row r="19" spans="1:3" ht="17.100000000000001" customHeight="1">
      <c r="A19" s="5">
        <v>2010201</v>
      </c>
      <c r="B19" s="5" t="s">
        <v>74</v>
      </c>
      <c r="C19" s="7">
        <v>0</v>
      </c>
    </row>
    <row r="20" spans="1:3" ht="17.100000000000001" customHeight="1">
      <c r="A20" s="5">
        <v>2010202</v>
      </c>
      <c r="B20" s="5" t="s">
        <v>75</v>
      </c>
      <c r="C20" s="7">
        <v>0</v>
      </c>
    </row>
    <row r="21" spans="1:3" ht="17.100000000000001" customHeight="1">
      <c r="A21" s="5">
        <v>2010203</v>
      </c>
      <c r="B21" s="5" t="s">
        <v>76</v>
      </c>
      <c r="C21" s="7">
        <v>4</v>
      </c>
    </row>
    <row r="22" spans="1:3" ht="17.100000000000001" customHeight="1">
      <c r="A22" s="5">
        <v>2010204</v>
      </c>
      <c r="B22" s="5" t="s">
        <v>86</v>
      </c>
      <c r="C22" s="7">
        <v>0</v>
      </c>
    </row>
    <row r="23" spans="1:3" ht="17.100000000000001" customHeight="1">
      <c r="A23" s="5">
        <v>2010205</v>
      </c>
      <c r="B23" s="5" t="s">
        <v>87</v>
      </c>
      <c r="C23" s="7">
        <v>0</v>
      </c>
    </row>
    <row r="24" spans="1:3" ht="17.100000000000001" customHeight="1">
      <c r="A24" s="5">
        <v>2010206</v>
      </c>
      <c r="B24" s="5" t="s">
        <v>88</v>
      </c>
      <c r="C24" s="7">
        <v>0</v>
      </c>
    </row>
    <row r="25" spans="1:3" ht="17.100000000000001" customHeight="1">
      <c r="A25" s="5">
        <v>2010250</v>
      </c>
      <c r="B25" s="5" t="s">
        <v>83</v>
      </c>
      <c r="C25" s="7">
        <v>0</v>
      </c>
    </row>
    <row r="26" spans="1:3" ht="17.100000000000001" customHeight="1">
      <c r="A26" s="5">
        <v>2010299</v>
      </c>
      <c r="B26" s="5" t="s">
        <v>89</v>
      </c>
      <c r="C26" s="7">
        <v>0</v>
      </c>
    </row>
    <row r="27" spans="1:3" ht="17.100000000000001" customHeight="1">
      <c r="A27" s="5">
        <v>20103</v>
      </c>
      <c r="B27" s="52" t="s">
        <v>90</v>
      </c>
      <c r="C27" s="7">
        <f>SUM(C28:C38)</f>
        <v>3278</v>
      </c>
    </row>
    <row r="28" spans="1:3" ht="17.100000000000001" customHeight="1">
      <c r="A28" s="5">
        <v>2010301</v>
      </c>
      <c r="B28" s="5" t="s">
        <v>74</v>
      </c>
      <c r="C28" s="7">
        <v>991</v>
      </c>
    </row>
    <row r="29" spans="1:3" ht="17.100000000000001" customHeight="1">
      <c r="A29" s="5">
        <v>2010302</v>
      </c>
      <c r="B29" s="5" t="s">
        <v>75</v>
      </c>
      <c r="C29" s="7">
        <v>1405</v>
      </c>
    </row>
    <row r="30" spans="1:3" ht="17.100000000000001" customHeight="1">
      <c r="A30" s="5">
        <v>2010303</v>
      </c>
      <c r="B30" s="5" t="s">
        <v>76</v>
      </c>
      <c r="C30" s="7">
        <v>269</v>
      </c>
    </row>
    <row r="31" spans="1:3" ht="17.100000000000001" customHeight="1">
      <c r="A31" s="5">
        <v>2010304</v>
      </c>
      <c r="B31" s="5" t="s">
        <v>91</v>
      </c>
      <c r="C31" s="7">
        <v>0</v>
      </c>
    </row>
    <row r="32" spans="1:3" ht="17.100000000000001" customHeight="1">
      <c r="A32" s="5">
        <v>2010305</v>
      </c>
      <c r="B32" s="5" t="s">
        <v>92</v>
      </c>
      <c r="C32" s="7">
        <v>0</v>
      </c>
    </row>
    <row r="33" spans="1:3" ht="17.100000000000001" customHeight="1">
      <c r="A33" s="5">
        <v>2010306</v>
      </c>
      <c r="B33" s="5" t="s">
        <v>93</v>
      </c>
      <c r="C33" s="7">
        <v>0</v>
      </c>
    </row>
    <row r="34" spans="1:3" ht="17.100000000000001" customHeight="1">
      <c r="A34" s="5">
        <v>2010307</v>
      </c>
      <c r="B34" s="5" t="s">
        <v>94</v>
      </c>
      <c r="C34" s="7">
        <v>0</v>
      </c>
    </row>
    <row r="35" spans="1:3" ht="17.100000000000001" customHeight="1">
      <c r="A35" s="5">
        <v>2010308</v>
      </c>
      <c r="B35" s="5" t="s">
        <v>95</v>
      </c>
      <c r="C35" s="7">
        <v>5</v>
      </c>
    </row>
    <row r="36" spans="1:3" ht="17.100000000000001" customHeight="1">
      <c r="A36" s="5">
        <v>2010309</v>
      </c>
      <c r="B36" s="5" t="s">
        <v>96</v>
      </c>
      <c r="C36" s="7">
        <v>0</v>
      </c>
    </row>
    <row r="37" spans="1:3" ht="17.100000000000001" customHeight="1">
      <c r="A37" s="5">
        <v>2010350</v>
      </c>
      <c r="B37" s="5" t="s">
        <v>83</v>
      </c>
      <c r="C37" s="7">
        <v>0</v>
      </c>
    </row>
    <row r="38" spans="1:3" ht="17.100000000000001" customHeight="1">
      <c r="A38" s="5">
        <v>2010399</v>
      </c>
      <c r="B38" s="5" t="s">
        <v>97</v>
      </c>
      <c r="C38" s="7">
        <v>608</v>
      </c>
    </row>
    <row r="39" spans="1:3" ht="17.100000000000001" customHeight="1">
      <c r="A39" s="5">
        <v>20104</v>
      </c>
      <c r="B39" s="52" t="s">
        <v>98</v>
      </c>
      <c r="C39" s="7">
        <f>SUM(C40:C50)</f>
        <v>842</v>
      </c>
    </row>
    <row r="40" spans="1:3" ht="17.100000000000001" customHeight="1">
      <c r="A40" s="5">
        <v>2010401</v>
      </c>
      <c r="B40" s="5" t="s">
        <v>74</v>
      </c>
      <c r="C40" s="7">
        <v>290</v>
      </c>
    </row>
    <row r="41" spans="1:3" ht="17.100000000000001" customHeight="1">
      <c r="A41" s="5">
        <v>2010402</v>
      </c>
      <c r="B41" s="5" t="s">
        <v>75</v>
      </c>
      <c r="C41" s="7">
        <v>0</v>
      </c>
    </row>
    <row r="42" spans="1:3" ht="17.100000000000001" customHeight="1">
      <c r="A42" s="5">
        <v>2010403</v>
      </c>
      <c r="B42" s="5" t="s">
        <v>76</v>
      </c>
      <c r="C42" s="7">
        <v>0</v>
      </c>
    </row>
    <row r="43" spans="1:3" ht="17.100000000000001" customHeight="1">
      <c r="A43" s="5">
        <v>2010404</v>
      </c>
      <c r="B43" s="5" t="s">
        <v>99</v>
      </c>
      <c r="C43" s="7">
        <v>0</v>
      </c>
    </row>
    <row r="44" spans="1:3" ht="17.100000000000001" customHeight="1">
      <c r="A44" s="5">
        <v>2010405</v>
      </c>
      <c r="B44" s="5" t="s">
        <v>100</v>
      </c>
      <c r="C44" s="7">
        <v>0</v>
      </c>
    </row>
    <row r="45" spans="1:3" ht="17.100000000000001" customHeight="1">
      <c r="A45" s="5">
        <v>2010406</v>
      </c>
      <c r="B45" s="5" t="s">
        <v>101</v>
      </c>
      <c r="C45" s="7">
        <v>0</v>
      </c>
    </row>
    <row r="46" spans="1:3" ht="17.100000000000001" customHeight="1">
      <c r="A46" s="5">
        <v>2010407</v>
      </c>
      <c r="B46" s="5" t="s">
        <v>102</v>
      </c>
      <c r="C46" s="7">
        <v>0</v>
      </c>
    </row>
    <row r="47" spans="1:3" ht="17.100000000000001" customHeight="1">
      <c r="A47" s="5">
        <v>2010408</v>
      </c>
      <c r="B47" s="5" t="s">
        <v>103</v>
      </c>
      <c r="C47" s="7">
        <v>8</v>
      </c>
    </row>
    <row r="48" spans="1:3" ht="17.100000000000001" customHeight="1">
      <c r="A48" s="5">
        <v>2010409</v>
      </c>
      <c r="B48" s="5" t="s">
        <v>104</v>
      </c>
      <c r="C48" s="7">
        <v>0</v>
      </c>
    </row>
    <row r="49" spans="1:3" ht="17.100000000000001" customHeight="1">
      <c r="A49" s="5">
        <v>2010450</v>
      </c>
      <c r="B49" s="5" t="s">
        <v>83</v>
      </c>
      <c r="C49" s="7">
        <v>0</v>
      </c>
    </row>
    <row r="50" spans="1:3" ht="17.100000000000001" customHeight="1">
      <c r="A50" s="5">
        <v>2010499</v>
      </c>
      <c r="B50" s="5" t="s">
        <v>105</v>
      </c>
      <c r="C50" s="7">
        <v>544</v>
      </c>
    </row>
    <row r="51" spans="1:3" ht="17.100000000000001" customHeight="1">
      <c r="A51" s="5">
        <v>20105</v>
      </c>
      <c r="B51" s="52" t="s">
        <v>106</v>
      </c>
      <c r="C51" s="7">
        <f>SUM(C52:C61)</f>
        <v>60</v>
      </c>
    </row>
    <row r="52" spans="1:3" ht="17.100000000000001" customHeight="1">
      <c r="A52" s="5">
        <v>2010501</v>
      </c>
      <c r="B52" s="5" t="s">
        <v>74</v>
      </c>
      <c r="C52" s="7">
        <v>0</v>
      </c>
    </row>
    <row r="53" spans="1:3" ht="17.100000000000001" customHeight="1">
      <c r="A53" s="5">
        <v>2010502</v>
      </c>
      <c r="B53" s="5" t="s">
        <v>75</v>
      </c>
      <c r="C53" s="7">
        <v>0</v>
      </c>
    </row>
    <row r="54" spans="1:3" ht="17.100000000000001" customHeight="1">
      <c r="A54" s="5">
        <v>2010503</v>
      </c>
      <c r="B54" s="5" t="s">
        <v>76</v>
      </c>
      <c r="C54" s="7">
        <v>0</v>
      </c>
    </row>
    <row r="55" spans="1:3" ht="17.100000000000001" customHeight="1">
      <c r="A55" s="5">
        <v>2010504</v>
      </c>
      <c r="B55" s="5" t="s">
        <v>107</v>
      </c>
      <c r="C55" s="7">
        <v>0</v>
      </c>
    </row>
    <row r="56" spans="1:3" ht="17.100000000000001" customHeight="1">
      <c r="A56" s="5">
        <v>2010505</v>
      </c>
      <c r="B56" s="5" t="s">
        <v>108</v>
      </c>
      <c r="C56" s="7">
        <v>50</v>
      </c>
    </row>
    <row r="57" spans="1:3" ht="17.100000000000001" customHeight="1">
      <c r="A57" s="5">
        <v>2010506</v>
      </c>
      <c r="B57" s="5" t="s">
        <v>109</v>
      </c>
      <c r="C57" s="7">
        <v>0</v>
      </c>
    </row>
    <row r="58" spans="1:3" ht="17.100000000000001" customHeight="1">
      <c r="A58" s="5">
        <v>2010507</v>
      </c>
      <c r="B58" s="5" t="s">
        <v>110</v>
      </c>
      <c r="C58" s="7">
        <v>0</v>
      </c>
    </row>
    <row r="59" spans="1:3" ht="17.100000000000001" customHeight="1">
      <c r="A59" s="5">
        <v>2010508</v>
      </c>
      <c r="B59" s="5" t="s">
        <v>111</v>
      </c>
      <c r="C59" s="7">
        <v>0</v>
      </c>
    </row>
    <row r="60" spans="1:3" ht="17.100000000000001" customHeight="1">
      <c r="A60" s="5">
        <v>2010550</v>
      </c>
      <c r="B60" s="5" t="s">
        <v>83</v>
      </c>
      <c r="C60" s="7">
        <v>0</v>
      </c>
    </row>
    <row r="61" spans="1:3" ht="17.100000000000001" customHeight="1">
      <c r="A61" s="5">
        <v>2010599</v>
      </c>
      <c r="B61" s="5" t="s">
        <v>112</v>
      </c>
      <c r="C61" s="7">
        <v>10</v>
      </c>
    </row>
    <row r="62" spans="1:3" ht="17.100000000000001" customHeight="1">
      <c r="A62" s="5">
        <v>20106</v>
      </c>
      <c r="B62" s="52" t="s">
        <v>113</v>
      </c>
      <c r="C62" s="7">
        <f>SUM(C63:C72)</f>
        <v>406</v>
      </c>
    </row>
    <row r="63" spans="1:3" ht="17.100000000000001" customHeight="1">
      <c r="A63" s="5">
        <v>2010601</v>
      </c>
      <c r="B63" s="5" t="s">
        <v>74</v>
      </c>
      <c r="C63" s="7">
        <v>376</v>
      </c>
    </row>
    <row r="64" spans="1:3" ht="17.100000000000001" customHeight="1">
      <c r="A64" s="5">
        <v>2010602</v>
      </c>
      <c r="B64" s="5" t="s">
        <v>75</v>
      </c>
      <c r="C64" s="7">
        <v>0</v>
      </c>
    </row>
    <row r="65" spans="1:3" ht="17.100000000000001" customHeight="1">
      <c r="A65" s="5">
        <v>2010603</v>
      </c>
      <c r="B65" s="5" t="s">
        <v>76</v>
      </c>
      <c r="C65" s="7">
        <v>0</v>
      </c>
    </row>
    <row r="66" spans="1:3" ht="17.100000000000001" customHeight="1">
      <c r="A66" s="5">
        <v>2010604</v>
      </c>
      <c r="B66" s="5" t="s">
        <v>114</v>
      </c>
      <c r="C66" s="7">
        <v>0</v>
      </c>
    </row>
    <row r="67" spans="1:3" ht="17.100000000000001" customHeight="1">
      <c r="A67" s="5">
        <v>2010605</v>
      </c>
      <c r="B67" s="5" t="s">
        <v>115</v>
      </c>
      <c r="C67" s="7">
        <v>0</v>
      </c>
    </row>
    <row r="68" spans="1:3" ht="17.100000000000001" customHeight="1">
      <c r="A68" s="5">
        <v>2010606</v>
      </c>
      <c r="B68" s="5" t="s">
        <v>116</v>
      </c>
      <c r="C68" s="7">
        <v>0</v>
      </c>
    </row>
    <row r="69" spans="1:3" ht="17.100000000000001" customHeight="1">
      <c r="A69" s="5">
        <v>2010607</v>
      </c>
      <c r="B69" s="5" t="s">
        <v>117</v>
      </c>
      <c r="C69" s="7">
        <v>10</v>
      </c>
    </row>
    <row r="70" spans="1:3" ht="17.100000000000001" customHeight="1">
      <c r="A70" s="5">
        <v>2010608</v>
      </c>
      <c r="B70" s="5" t="s">
        <v>118</v>
      </c>
      <c r="C70" s="7">
        <v>0</v>
      </c>
    </row>
    <row r="71" spans="1:3" ht="17.100000000000001" customHeight="1">
      <c r="A71" s="5">
        <v>2010650</v>
      </c>
      <c r="B71" s="5" t="s">
        <v>83</v>
      </c>
      <c r="C71" s="7">
        <v>0</v>
      </c>
    </row>
    <row r="72" spans="1:3" ht="17.100000000000001" customHeight="1">
      <c r="A72" s="5">
        <v>2010699</v>
      </c>
      <c r="B72" s="5" t="s">
        <v>119</v>
      </c>
      <c r="C72" s="7">
        <v>20</v>
      </c>
    </row>
    <row r="73" spans="1:3" ht="17.100000000000001" customHeight="1">
      <c r="A73" s="5">
        <v>20107</v>
      </c>
      <c r="B73" s="52" t="s">
        <v>120</v>
      </c>
      <c r="C73" s="7">
        <f>SUM(C74:C84)</f>
        <v>850</v>
      </c>
    </row>
    <row r="74" spans="1:3" ht="17.100000000000001" customHeight="1">
      <c r="A74" s="5">
        <v>2010701</v>
      </c>
      <c r="B74" s="5" t="s">
        <v>74</v>
      </c>
      <c r="C74" s="7">
        <v>0</v>
      </c>
    </row>
    <row r="75" spans="1:3" ht="17.100000000000001" customHeight="1">
      <c r="A75" s="5">
        <v>2010702</v>
      </c>
      <c r="B75" s="5" t="s">
        <v>75</v>
      </c>
      <c r="C75" s="7">
        <v>850</v>
      </c>
    </row>
    <row r="76" spans="1:3" ht="17.100000000000001" customHeight="1">
      <c r="A76" s="5">
        <v>2010703</v>
      </c>
      <c r="B76" s="5" t="s">
        <v>76</v>
      </c>
      <c r="C76" s="7">
        <v>0</v>
      </c>
    </row>
    <row r="77" spans="1:3" ht="17.100000000000001" customHeight="1">
      <c r="A77" s="5">
        <v>2010704</v>
      </c>
      <c r="B77" s="5" t="s">
        <v>121</v>
      </c>
      <c r="C77" s="7">
        <v>0</v>
      </c>
    </row>
    <row r="78" spans="1:3" ht="17.100000000000001" customHeight="1">
      <c r="A78" s="5">
        <v>2010705</v>
      </c>
      <c r="B78" s="5" t="s">
        <v>122</v>
      </c>
      <c r="C78" s="7">
        <v>0</v>
      </c>
    </row>
    <row r="79" spans="1:3" ht="17.100000000000001" customHeight="1">
      <c r="A79" s="5">
        <v>2010706</v>
      </c>
      <c r="B79" s="5" t="s">
        <v>123</v>
      </c>
      <c r="C79" s="7">
        <v>0</v>
      </c>
    </row>
    <row r="80" spans="1:3" ht="17.100000000000001" customHeight="1">
      <c r="A80" s="5">
        <v>2010707</v>
      </c>
      <c r="B80" s="5" t="s">
        <v>124</v>
      </c>
      <c r="C80" s="7">
        <v>0</v>
      </c>
    </row>
    <row r="81" spans="1:3" ht="17.100000000000001" customHeight="1">
      <c r="A81" s="5">
        <v>2010708</v>
      </c>
      <c r="B81" s="5" t="s">
        <v>125</v>
      </c>
      <c r="C81" s="7">
        <v>0</v>
      </c>
    </row>
    <row r="82" spans="1:3" ht="17.100000000000001" customHeight="1">
      <c r="A82" s="5">
        <v>2010709</v>
      </c>
      <c r="B82" s="5" t="s">
        <v>117</v>
      </c>
      <c r="C82" s="7">
        <v>0</v>
      </c>
    </row>
    <row r="83" spans="1:3" ht="17.100000000000001" customHeight="1">
      <c r="A83" s="5">
        <v>2010750</v>
      </c>
      <c r="B83" s="5" t="s">
        <v>83</v>
      </c>
      <c r="C83" s="7">
        <v>0</v>
      </c>
    </row>
    <row r="84" spans="1:3" ht="17.100000000000001" customHeight="1">
      <c r="A84" s="5">
        <v>2010799</v>
      </c>
      <c r="B84" s="5" t="s">
        <v>126</v>
      </c>
      <c r="C84" s="7">
        <v>0</v>
      </c>
    </row>
    <row r="85" spans="1:3" ht="17.100000000000001" customHeight="1">
      <c r="A85" s="5">
        <v>20108</v>
      </c>
      <c r="B85" s="52" t="s">
        <v>127</v>
      </c>
      <c r="C85" s="7">
        <f>SUM(C86:C93)</f>
        <v>10</v>
      </c>
    </row>
    <row r="86" spans="1:3" ht="17.100000000000001" customHeight="1">
      <c r="A86" s="5">
        <v>2010801</v>
      </c>
      <c r="B86" s="5" t="s">
        <v>74</v>
      </c>
      <c r="C86" s="7">
        <v>0</v>
      </c>
    </row>
    <row r="87" spans="1:3" ht="17.100000000000001" customHeight="1">
      <c r="A87" s="5">
        <v>2010802</v>
      </c>
      <c r="B87" s="5" t="s">
        <v>75</v>
      </c>
      <c r="C87" s="7">
        <v>0</v>
      </c>
    </row>
    <row r="88" spans="1:3" ht="17.100000000000001" customHeight="1">
      <c r="A88" s="5">
        <v>2010803</v>
      </c>
      <c r="B88" s="5" t="s">
        <v>76</v>
      </c>
      <c r="C88" s="7">
        <v>0</v>
      </c>
    </row>
    <row r="89" spans="1:3" ht="17.100000000000001" customHeight="1">
      <c r="A89" s="5">
        <v>2010804</v>
      </c>
      <c r="B89" s="5" t="s">
        <v>128</v>
      </c>
      <c r="C89" s="7">
        <v>10</v>
      </c>
    </row>
    <row r="90" spans="1:3" ht="17.100000000000001" customHeight="1">
      <c r="A90" s="5">
        <v>2010805</v>
      </c>
      <c r="B90" s="5" t="s">
        <v>129</v>
      </c>
      <c r="C90" s="7">
        <v>0</v>
      </c>
    </row>
    <row r="91" spans="1:3" ht="17.100000000000001" customHeight="1">
      <c r="A91" s="5">
        <v>2010806</v>
      </c>
      <c r="B91" s="5" t="s">
        <v>117</v>
      </c>
      <c r="C91" s="7">
        <v>0</v>
      </c>
    </row>
    <row r="92" spans="1:3" ht="17.100000000000001" customHeight="1">
      <c r="A92" s="5">
        <v>2010850</v>
      </c>
      <c r="B92" s="5" t="s">
        <v>83</v>
      </c>
      <c r="C92" s="7">
        <v>0</v>
      </c>
    </row>
    <row r="93" spans="1:3" ht="17.100000000000001" customHeight="1">
      <c r="A93" s="5">
        <v>2010899</v>
      </c>
      <c r="B93" s="5" t="s">
        <v>130</v>
      </c>
      <c r="C93" s="7">
        <v>0</v>
      </c>
    </row>
    <row r="94" spans="1:3" ht="17.100000000000001" customHeight="1">
      <c r="A94" s="5">
        <v>20109</v>
      </c>
      <c r="B94" s="52" t="s">
        <v>131</v>
      </c>
      <c r="C94" s="7">
        <f>SUM(C95:C103)</f>
        <v>0</v>
      </c>
    </row>
    <row r="95" spans="1:3" ht="17.100000000000001" customHeight="1">
      <c r="A95" s="5">
        <v>2010901</v>
      </c>
      <c r="B95" s="5" t="s">
        <v>74</v>
      </c>
      <c r="C95" s="7">
        <v>0</v>
      </c>
    </row>
    <row r="96" spans="1:3" ht="17.100000000000001" customHeight="1">
      <c r="A96" s="5">
        <v>2010902</v>
      </c>
      <c r="B96" s="5" t="s">
        <v>75</v>
      </c>
      <c r="C96" s="7">
        <v>0</v>
      </c>
    </row>
    <row r="97" spans="1:3" ht="17.100000000000001" customHeight="1">
      <c r="A97" s="5">
        <v>2010903</v>
      </c>
      <c r="B97" s="5" t="s">
        <v>76</v>
      </c>
      <c r="C97" s="7">
        <v>0</v>
      </c>
    </row>
    <row r="98" spans="1:3" ht="17.100000000000001" customHeight="1">
      <c r="A98" s="5">
        <v>2010904</v>
      </c>
      <c r="B98" s="5" t="s">
        <v>132</v>
      </c>
      <c r="C98" s="7">
        <v>0</v>
      </c>
    </row>
    <row r="99" spans="1:3" ht="17.100000000000001" customHeight="1">
      <c r="A99" s="5">
        <v>2010905</v>
      </c>
      <c r="B99" s="5" t="s">
        <v>133</v>
      </c>
      <c r="C99" s="7">
        <v>0</v>
      </c>
    </row>
    <row r="100" spans="1:3" ht="17.100000000000001" customHeight="1">
      <c r="A100" s="5">
        <v>2010907</v>
      </c>
      <c r="B100" s="5" t="s">
        <v>134</v>
      </c>
      <c r="C100" s="7">
        <v>0</v>
      </c>
    </row>
    <row r="101" spans="1:3" ht="17.100000000000001" customHeight="1">
      <c r="A101" s="5">
        <v>2010908</v>
      </c>
      <c r="B101" s="5" t="s">
        <v>117</v>
      </c>
      <c r="C101" s="7">
        <v>0</v>
      </c>
    </row>
    <row r="102" spans="1:3" ht="17.100000000000001" customHeight="1">
      <c r="A102" s="5">
        <v>2010950</v>
      </c>
      <c r="B102" s="5" t="s">
        <v>83</v>
      </c>
      <c r="C102" s="7">
        <v>0</v>
      </c>
    </row>
    <row r="103" spans="1:3" ht="17.100000000000001" customHeight="1">
      <c r="A103" s="5">
        <v>2010999</v>
      </c>
      <c r="B103" s="5" t="s">
        <v>135</v>
      </c>
      <c r="C103" s="7">
        <v>0</v>
      </c>
    </row>
    <row r="104" spans="1:3" ht="17.100000000000001" customHeight="1">
      <c r="A104" s="5">
        <v>20110</v>
      </c>
      <c r="B104" s="52" t="s">
        <v>136</v>
      </c>
      <c r="C104" s="7">
        <f>SUM(C105:C118)</f>
        <v>1305</v>
      </c>
    </row>
    <row r="105" spans="1:3" ht="17.100000000000001" customHeight="1">
      <c r="A105" s="5">
        <v>2011001</v>
      </c>
      <c r="B105" s="5" t="s">
        <v>74</v>
      </c>
      <c r="C105" s="7">
        <v>287</v>
      </c>
    </row>
    <row r="106" spans="1:3" ht="17.100000000000001" customHeight="1">
      <c r="A106" s="5">
        <v>2011002</v>
      </c>
      <c r="B106" s="5" t="s">
        <v>75</v>
      </c>
      <c r="C106" s="7">
        <v>0</v>
      </c>
    </row>
    <row r="107" spans="1:3" ht="17.100000000000001" customHeight="1">
      <c r="A107" s="5">
        <v>2011003</v>
      </c>
      <c r="B107" s="5" t="s">
        <v>76</v>
      </c>
      <c r="C107" s="7">
        <v>0</v>
      </c>
    </row>
    <row r="108" spans="1:3" ht="17.100000000000001" customHeight="1">
      <c r="A108" s="5">
        <v>2011004</v>
      </c>
      <c r="B108" s="5" t="s">
        <v>137</v>
      </c>
      <c r="C108" s="7">
        <v>0</v>
      </c>
    </row>
    <row r="109" spans="1:3" ht="17.100000000000001" customHeight="1">
      <c r="A109" s="5">
        <v>2011005</v>
      </c>
      <c r="B109" s="5" t="s">
        <v>138</v>
      </c>
      <c r="C109" s="7">
        <v>0</v>
      </c>
    </row>
    <row r="110" spans="1:3" ht="17.100000000000001" customHeight="1">
      <c r="A110" s="5">
        <v>2011006</v>
      </c>
      <c r="B110" s="5" t="s">
        <v>139</v>
      </c>
      <c r="C110" s="7">
        <v>0</v>
      </c>
    </row>
    <row r="111" spans="1:3" ht="17.100000000000001" customHeight="1">
      <c r="A111" s="5">
        <v>2011007</v>
      </c>
      <c r="B111" s="5" t="s">
        <v>140</v>
      </c>
      <c r="C111" s="7">
        <v>0</v>
      </c>
    </row>
    <row r="112" spans="1:3" ht="17.100000000000001" customHeight="1">
      <c r="A112" s="5">
        <v>2011008</v>
      </c>
      <c r="B112" s="5" t="s">
        <v>141</v>
      </c>
      <c r="C112" s="7">
        <v>0</v>
      </c>
    </row>
    <row r="113" spans="1:3" ht="17.100000000000001" customHeight="1">
      <c r="A113" s="5">
        <v>2011009</v>
      </c>
      <c r="B113" s="5" t="s">
        <v>142</v>
      </c>
      <c r="C113" s="7">
        <v>55</v>
      </c>
    </row>
    <row r="114" spans="1:3" ht="17.100000000000001" customHeight="1">
      <c r="A114" s="5">
        <v>2011010</v>
      </c>
      <c r="B114" s="5" t="s">
        <v>143</v>
      </c>
      <c r="C114" s="7">
        <v>0</v>
      </c>
    </row>
    <row r="115" spans="1:3" ht="17.100000000000001" customHeight="1">
      <c r="A115" s="5">
        <v>2011011</v>
      </c>
      <c r="B115" s="5" t="s">
        <v>144</v>
      </c>
      <c r="C115" s="7">
        <v>0</v>
      </c>
    </row>
    <row r="116" spans="1:3" ht="17.100000000000001" customHeight="1">
      <c r="A116" s="5">
        <v>2011012</v>
      </c>
      <c r="B116" s="5" t="s">
        <v>145</v>
      </c>
      <c r="C116" s="7">
        <v>0</v>
      </c>
    </row>
    <row r="117" spans="1:3" ht="17.100000000000001" customHeight="1">
      <c r="A117" s="5">
        <v>2011050</v>
      </c>
      <c r="B117" s="5" t="s">
        <v>83</v>
      </c>
      <c r="C117" s="7">
        <v>133</v>
      </c>
    </row>
    <row r="118" spans="1:3" ht="17.100000000000001" customHeight="1">
      <c r="A118" s="5">
        <v>2011099</v>
      </c>
      <c r="B118" s="5" t="s">
        <v>146</v>
      </c>
      <c r="C118" s="7">
        <v>830</v>
      </c>
    </row>
    <row r="119" spans="1:3" ht="17.100000000000001" customHeight="1">
      <c r="A119" s="5">
        <v>20111</v>
      </c>
      <c r="B119" s="52" t="s">
        <v>147</v>
      </c>
      <c r="C119" s="7">
        <f>SUM(C120:C127)</f>
        <v>272</v>
      </c>
    </row>
    <row r="120" spans="1:3" ht="17.100000000000001" customHeight="1">
      <c r="A120" s="5">
        <v>2011101</v>
      </c>
      <c r="B120" s="5" t="s">
        <v>74</v>
      </c>
      <c r="C120" s="7">
        <v>178</v>
      </c>
    </row>
    <row r="121" spans="1:3" ht="17.100000000000001" customHeight="1">
      <c r="A121" s="5">
        <v>2011102</v>
      </c>
      <c r="B121" s="5" t="s">
        <v>75</v>
      </c>
      <c r="C121" s="7">
        <v>94</v>
      </c>
    </row>
    <row r="122" spans="1:3" ht="17.100000000000001" customHeight="1">
      <c r="A122" s="5">
        <v>2011103</v>
      </c>
      <c r="B122" s="5" t="s">
        <v>76</v>
      </c>
      <c r="C122" s="7">
        <v>0</v>
      </c>
    </row>
    <row r="123" spans="1:3" ht="17.100000000000001" customHeight="1">
      <c r="A123" s="5">
        <v>2011104</v>
      </c>
      <c r="B123" s="5" t="s">
        <v>148</v>
      </c>
      <c r="C123" s="7">
        <v>0</v>
      </c>
    </row>
    <row r="124" spans="1:3" ht="17.100000000000001" customHeight="1">
      <c r="A124" s="5">
        <v>2011105</v>
      </c>
      <c r="B124" s="5" t="s">
        <v>149</v>
      </c>
      <c r="C124" s="7">
        <v>0</v>
      </c>
    </row>
    <row r="125" spans="1:3" ht="17.100000000000001" customHeight="1">
      <c r="A125" s="5">
        <v>2011106</v>
      </c>
      <c r="B125" s="5" t="s">
        <v>150</v>
      </c>
      <c r="C125" s="7">
        <v>0</v>
      </c>
    </row>
    <row r="126" spans="1:3" ht="17.100000000000001" customHeight="1">
      <c r="A126" s="5">
        <v>2011150</v>
      </c>
      <c r="B126" s="5" t="s">
        <v>83</v>
      </c>
      <c r="C126" s="7">
        <v>0</v>
      </c>
    </row>
    <row r="127" spans="1:3" ht="17.100000000000001" customHeight="1">
      <c r="A127" s="5">
        <v>2011199</v>
      </c>
      <c r="B127" s="5" t="s">
        <v>151</v>
      </c>
      <c r="C127" s="7">
        <v>0</v>
      </c>
    </row>
    <row r="128" spans="1:3" ht="17.100000000000001" customHeight="1">
      <c r="A128" s="5">
        <v>20113</v>
      </c>
      <c r="B128" s="52" t="s">
        <v>152</v>
      </c>
      <c r="C128" s="7">
        <f>SUM(C129:C138)</f>
        <v>2997</v>
      </c>
    </row>
    <row r="129" spans="1:3" ht="17.100000000000001" customHeight="1">
      <c r="A129" s="5">
        <v>2011301</v>
      </c>
      <c r="B129" s="5" t="s">
        <v>74</v>
      </c>
      <c r="C129" s="7">
        <v>143</v>
      </c>
    </row>
    <row r="130" spans="1:3" ht="17.100000000000001" customHeight="1">
      <c r="A130" s="5">
        <v>2011302</v>
      </c>
      <c r="B130" s="5" t="s">
        <v>75</v>
      </c>
      <c r="C130" s="7">
        <v>30</v>
      </c>
    </row>
    <row r="131" spans="1:3" ht="17.100000000000001" customHeight="1">
      <c r="A131" s="5">
        <v>2011303</v>
      </c>
      <c r="B131" s="5" t="s">
        <v>76</v>
      </c>
      <c r="C131" s="7">
        <v>0</v>
      </c>
    </row>
    <row r="132" spans="1:3" ht="17.100000000000001" customHeight="1">
      <c r="A132" s="5">
        <v>2011304</v>
      </c>
      <c r="B132" s="5" t="s">
        <v>153</v>
      </c>
      <c r="C132" s="7">
        <v>0</v>
      </c>
    </row>
    <row r="133" spans="1:3" ht="17.100000000000001" customHeight="1">
      <c r="A133" s="5">
        <v>2011305</v>
      </c>
      <c r="B133" s="5" t="s">
        <v>154</v>
      </c>
      <c r="C133" s="7">
        <v>1000</v>
      </c>
    </row>
    <row r="134" spans="1:3" ht="17.100000000000001" customHeight="1">
      <c r="A134" s="5">
        <v>2011306</v>
      </c>
      <c r="B134" s="5" t="s">
        <v>155</v>
      </c>
      <c r="C134" s="7">
        <v>0</v>
      </c>
    </row>
    <row r="135" spans="1:3" ht="17.100000000000001" customHeight="1">
      <c r="A135" s="5">
        <v>2011307</v>
      </c>
      <c r="B135" s="5" t="s">
        <v>156</v>
      </c>
      <c r="C135" s="7">
        <v>0</v>
      </c>
    </row>
    <row r="136" spans="1:3" ht="17.100000000000001" customHeight="1">
      <c r="A136" s="5">
        <v>2011308</v>
      </c>
      <c r="B136" s="5" t="s">
        <v>157</v>
      </c>
      <c r="C136" s="7">
        <v>1022</v>
      </c>
    </row>
    <row r="137" spans="1:3" ht="17.100000000000001" customHeight="1">
      <c r="A137" s="5">
        <v>2011350</v>
      </c>
      <c r="B137" s="5" t="s">
        <v>83</v>
      </c>
      <c r="C137" s="7">
        <v>0</v>
      </c>
    </row>
    <row r="138" spans="1:3" ht="17.100000000000001" customHeight="1">
      <c r="A138" s="5">
        <v>2011399</v>
      </c>
      <c r="B138" s="5" t="s">
        <v>158</v>
      </c>
      <c r="C138" s="7">
        <v>802</v>
      </c>
    </row>
    <row r="139" spans="1:3" ht="17.100000000000001" customHeight="1">
      <c r="A139" s="5">
        <v>20114</v>
      </c>
      <c r="B139" s="52" t="s">
        <v>159</v>
      </c>
      <c r="C139" s="7">
        <f>SUM(C140:C150)</f>
        <v>95</v>
      </c>
    </row>
    <row r="140" spans="1:3" ht="17.100000000000001" customHeight="1">
      <c r="A140" s="5">
        <v>2011401</v>
      </c>
      <c r="B140" s="5" t="s">
        <v>74</v>
      </c>
      <c r="C140" s="7">
        <v>0</v>
      </c>
    </row>
    <row r="141" spans="1:3" ht="17.100000000000001" customHeight="1">
      <c r="A141" s="5">
        <v>2011402</v>
      </c>
      <c r="B141" s="5" t="s">
        <v>75</v>
      </c>
      <c r="C141" s="7">
        <v>0</v>
      </c>
    </row>
    <row r="142" spans="1:3" ht="17.100000000000001" customHeight="1">
      <c r="A142" s="5">
        <v>2011403</v>
      </c>
      <c r="B142" s="5" t="s">
        <v>76</v>
      </c>
      <c r="C142" s="7">
        <v>0</v>
      </c>
    </row>
    <row r="143" spans="1:3" ht="17.100000000000001" customHeight="1">
      <c r="A143" s="5">
        <v>2011404</v>
      </c>
      <c r="B143" s="5" t="s">
        <v>160</v>
      </c>
      <c r="C143" s="7">
        <v>0</v>
      </c>
    </row>
    <row r="144" spans="1:3" ht="17.100000000000001" customHeight="1">
      <c r="A144" s="5">
        <v>2011405</v>
      </c>
      <c r="B144" s="5" t="s">
        <v>161</v>
      </c>
      <c r="C144" s="7">
        <v>0</v>
      </c>
    </row>
    <row r="145" spans="1:3" ht="17.100000000000001" customHeight="1">
      <c r="A145" s="5">
        <v>2011406</v>
      </c>
      <c r="B145" s="5" t="s">
        <v>162</v>
      </c>
      <c r="C145" s="7">
        <v>0</v>
      </c>
    </row>
    <row r="146" spans="1:3" ht="17.100000000000001" customHeight="1">
      <c r="A146" s="5">
        <v>2011407</v>
      </c>
      <c r="B146" s="5" t="s">
        <v>163</v>
      </c>
      <c r="C146" s="7">
        <v>0</v>
      </c>
    </row>
    <row r="147" spans="1:3" ht="17.100000000000001" customHeight="1">
      <c r="A147" s="5">
        <v>2011408</v>
      </c>
      <c r="B147" s="5" t="s">
        <v>164</v>
      </c>
      <c r="C147" s="7">
        <v>0</v>
      </c>
    </row>
    <row r="148" spans="1:3" ht="17.100000000000001" customHeight="1">
      <c r="A148" s="5">
        <v>2011409</v>
      </c>
      <c r="B148" s="5" t="s">
        <v>165</v>
      </c>
      <c r="C148" s="7">
        <v>0</v>
      </c>
    </row>
    <row r="149" spans="1:3" ht="17.100000000000001" customHeight="1">
      <c r="A149" s="5">
        <v>2011450</v>
      </c>
      <c r="B149" s="5" t="s">
        <v>83</v>
      </c>
      <c r="C149" s="7">
        <v>0</v>
      </c>
    </row>
    <row r="150" spans="1:3" ht="17.100000000000001" customHeight="1">
      <c r="A150" s="5">
        <v>2011499</v>
      </c>
      <c r="B150" s="5" t="s">
        <v>166</v>
      </c>
      <c r="C150" s="7">
        <v>95</v>
      </c>
    </row>
    <row r="151" spans="1:3" ht="17.100000000000001" customHeight="1">
      <c r="A151" s="5">
        <v>20115</v>
      </c>
      <c r="B151" s="52" t="s">
        <v>167</v>
      </c>
      <c r="C151" s="7">
        <f>SUM(C152:C160)</f>
        <v>125</v>
      </c>
    </row>
    <row r="152" spans="1:3" ht="17.100000000000001" customHeight="1">
      <c r="A152" s="5">
        <v>2011501</v>
      </c>
      <c r="B152" s="5" t="s">
        <v>74</v>
      </c>
      <c r="C152" s="7">
        <v>0</v>
      </c>
    </row>
    <row r="153" spans="1:3" ht="17.100000000000001" customHeight="1">
      <c r="A153" s="5">
        <v>2011502</v>
      </c>
      <c r="B153" s="5" t="s">
        <v>75</v>
      </c>
      <c r="C153" s="7">
        <v>0</v>
      </c>
    </row>
    <row r="154" spans="1:3" ht="17.100000000000001" customHeight="1">
      <c r="A154" s="5">
        <v>2011503</v>
      </c>
      <c r="B154" s="5" t="s">
        <v>76</v>
      </c>
      <c r="C154" s="7">
        <v>0</v>
      </c>
    </row>
    <row r="155" spans="1:3" ht="17.100000000000001" customHeight="1">
      <c r="A155" s="5">
        <v>2011504</v>
      </c>
      <c r="B155" s="5" t="s">
        <v>168</v>
      </c>
      <c r="C155" s="7">
        <v>0</v>
      </c>
    </row>
    <row r="156" spans="1:3" ht="17.100000000000001" customHeight="1">
      <c r="A156" s="5">
        <v>2011505</v>
      </c>
      <c r="B156" s="5" t="s">
        <v>169</v>
      </c>
      <c r="C156" s="7">
        <v>0</v>
      </c>
    </row>
    <row r="157" spans="1:3" ht="17.100000000000001" customHeight="1">
      <c r="A157" s="5">
        <v>2011506</v>
      </c>
      <c r="B157" s="5" t="s">
        <v>170</v>
      </c>
      <c r="C157" s="7">
        <v>0</v>
      </c>
    </row>
    <row r="158" spans="1:3" ht="17.100000000000001" customHeight="1">
      <c r="A158" s="5">
        <v>2011507</v>
      </c>
      <c r="B158" s="5" t="s">
        <v>117</v>
      </c>
      <c r="C158" s="7">
        <v>0</v>
      </c>
    </row>
    <row r="159" spans="1:3" ht="17.100000000000001" customHeight="1">
      <c r="A159" s="5">
        <v>2011550</v>
      </c>
      <c r="B159" s="5" t="s">
        <v>83</v>
      </c>
      <c r="C159" s="7">
        <v>0</v>
      </c>
    </row>
    <row r="160" spans="1:3" ht="17.100000000000001" customHeight="1">
      <c r="A160" s="5">
        <v>2011599</v>
      </c>
      <c r="B160" s="5" t="s">
        <v>171</v>
      </c>
      <c r="C160" s="7">
        <v>125</v>
      </c>
    </row>
    <row r="161" spans="1:3" ht="17.100000000000001" customHeight="1">
      <c r="A161" s="5">
        <v>20117</v>
      </c>
      <c r="B161" s="52" t="s">
        <v>172</v>
      </c>
      <c r="C161" s="7">
        <f>SUM(C162:C173)</f>
        <v>105</v>
      </c>
    </row>
    <row r="162" spans="1:3" ht="17.100000000000001" customHeight="1">
      <c r="A162" s="5">
        <v>2011701</v>
      </c>
      <c r="B162" s="5" t="s">
        <v>74</v>
      </c>
      <c r="C162" s="7">
        <v>0</v>
      </c>
    </row>
    <row r="163" spans="1:3" ht="17.100000000000001" customHeight="1">
      <c r="A163" s="5">
        <v>2011702</v>
      </c>
      <c r="B163" s="5" t="s">
        <v>75</v>
      </c>
      <c r="C163" s="7">
        <v>0</v>
      </c>
    </row>
    <row r="164" spans="1:3" ht="17.100000000000001" customHeight="1">
      <c r="A164" s="5">
        <v>2011703</v>
      </c>
      <c r="B164" s="5" t="s">
        <v>76</v>
      </c>
      <c r="C164" s="7">
        <v>0</v>
      </c>
    </row>
    <row r="165" spans="1:3" ht="17.100000000000001" customHeight="1">
      <c r="A165" s="5">
        <v>2011704</v>
      </c>
      <c r="B165" s="5" t="s">
        <v>173</v>
      </c>
      <c r="C165" s="7">
        <v>0</v>
      </c>
    </row>
    <row r="166" spans="1:3" ht="17.100000000000001" customHeight="1">
      <c r="A166" s="5">
        <v>2011705</v>
      </c>
      <c r="B166" s="5" t="s">
        <v>174</v>
      </c>
      <c r="C166" s="7">
        <v>0</v>
      </c>
    </row>
    <row r="167" spans="1:3" ht="17.100000000000001" customHeight="1">
      <c r="A167" s="5">
        <v>2011706</v>
      </c>
      <c r="B167" s="5" t="s">
        <v>175</v>
      </c>
      <c r="C167" s="7">
        <v>80</v>
      </c>
    </row>
    <row r="168" spans="1:3" ht="17.100000000000001" customHeight="1">
      <c r="A168" s="5">
        <v>2011707</v>
      </c>
      <c r="B168" s="5" t="s">
        <v>176</v>
      </c>
      <c r="C168" s="7">
        <v>0</v>
      </c>
    </row>
    <row r="169" spans="1:3" ht="17.100000000000001" customHeight="1">
      <c r="A169" s="5">
        <v>2011708</v>
      </c>
      <c r="B169" s="5" t="s">
        <v>177</v>
      </c>
      <c r="C169" s="7">
        <v>25</v>
      </c>
    </row>
    <row r="170" spans="1:3" ht="17.100000000000001" customHeight="1">
      <c r="A170" s="5">
        <v>2011709</v>
      </c>
      <c r="B170" s="5" t="s">
        <v>178</v>
      </c>
      <c r="C170" s="7">
        <v>0</v>
      </c>
    </row>
    <row r="171" spans="1:3" ht="17.100000000000001" customHeight="1">
      <c r="A171" s="5">
        <v>2011710</v>
      </c>
      <c r="B171" s="5" t="s">
        <v>117</v>
      </c>
      <c r="C171" s="7">
        <v>0</v>
      </c>
    </row>
    <row r="172" spans="1:3" ht="17.100000000000001" customHeight="1">
      <c r="A172" s="5">
        <v>2011750</v>
      </c>
      <c r="B172" s="5" t="s">
        <v>83</v>
      </c>
      <c r="C172" s="7">
        <v>0</v>
      </c>
    </row>
    <row r="173" spans="1:3" ht="17.100000000000001" customHeight="1">
      <c r="A173" s="5">
        <v>2011799</v>
      </c>
      <c r="B173" s="5" t="s">
        <v>179</v>
      </c>
      <c r="C173" s="7">
        <v>0</v>
      </c>
    </row>
    <row r="174" spans="1:3" ht="17.100000000000001" customHeight="1">
      <c r="A174" s="5">
        <v>20123</v>
      </c>
      <c r="B174" s="52" t="s">
        <v>180</v>
      </c>
      <c r="C174" s="7">
        <f>SUM(C175:C180)</f>
        <v>0</v>
      </c>
    </row>
    <row r="175" spans="1:3" ht="17.100000000000001" customHeight="1">
      <c r="A175" s="5">
        <v>2012301</v>
      </c>
      <c r="B175" s="5" t="s">
        <v>74</v>
      </c>
      <c r="C175" s="7">
        <v>0</v>
      </c>
    </row>
    <row r="176" spans="1:3" ht="17.100000000000001" customHeight="1">
      <c r="A176" s="5">
        <v>2012302</v>
      </c>
      <c r="B176" s="5" t="s">
        <v>75</v>
      </c>
      <c r="C176" s="7">
        <v>0</v>
      </c>
    </row>
    <row r="177" spans="1:3" ht="17.100000000000001" customHeight="1">
      <c r="A177" s="5">
        <v>2012303</v>
      </c>
      <c r="B177" s="5" t="s">
        <v>76</v>
      </c>
      <c r="C177" s="7">
        <v>0</v>
      </c>
    </row>
    <row r="178" spans="1:3" ht="17.100000000000001" customHeight="1">
      <c r="A178" s="5">
        <v>2012304</v>
      </c>
      <c r="B178" s="5" t="s">
        <v>181</v>
      </c>
      <c r="C178" s="7">
        <v>0</v>
      </c>
    </row>
    <row r="179" spans="1:3" ht="17.100000000000001" customHeight="1">
      <c r="A179" s="5">
        <v>2012350</v>
      </c>
      <c r="B179" s="5" t="s">
        <v>83</v>
      </c>
      <c r="C179" s="7">
        <v>0</v>
      </c>
    </row>
    <row r="180" spans="1:3" ht="17.100000000000001" customHeight="1">
      <c r="A180" s="5">
        <v>2012399</v>
      </c>
      <c r="B180" s="5" t="s">
        <v>182</v>
      </c>
      <c r="C180" s="7">
        <v>0</v>
      </c>
    </row>
    <row r="181" spans="1:3" ht="17.100000000000001" customHeight="1">
      <c r="A181" s="5">
        <v>20124</v>
      </c>
      <c r="B181" s="52" t="s">
        <v>183</v>
      </c>
      <c r="C181" s="7">
        <f>SUM(C182:C187)</f>
        <v>0</v>
      </c>
    </row>
    <row r="182" spans="1:3" ht="17.100000000000001" customHeight="1">
      <c r="A182" s="5">
        <v>2012401</v>
      </c>
      <c r="B182" s="5" t="s">
        <v>74</v>
      </c>
      <c r="C182" s="7">
        <v>0</v>
      </c>
    </row>
    <row r="183" spans="1:3" ht="17.100000000000001" customHeight="1">
      <c r="A183" s="5">
        <v>2012402</v>
      </c>
      <c r="B183" s="5" t="s">
        <v>75</v>
      </c>
      <c r="C183" s="7">
        <v>0</v>
      </c>
    </row>
    <row r="184" spans="1:3" ht="17.100000000000001" customHeight="1">
      <c r="A184" s="5">
        <v>2012403</v>
      </c>
      <c r="B184" s="5" t="s">
        <v>76</v>
      </c>
      <c r="C184" s="7">
        <v>0</v>
      </c>
    </row>
    <row r="185" spans="1:3" ht="17.100000000000001" customHeight="1">
      <c r="A185" s="5">
        <v>2012404</v>
      </c>
      <c r="B185" s="5" t="s">
        <v>184</v>
      </c>
      <c r="C185" s="7">
        <v>0</v>
      </c>
    </row>
    <row r="186" spans="1:3" ht="17.100000000000001" customHeight="1">
      <c r="A186" s="5">
        <v>2012450</v>
      </c>
      <c r="B186" s="5" t="s">
        <v>83</v>
      </c>
      <c r="C186" s="7">
        <v>0</v>
      </c>
    </row>
    <row r="187" spans="1:3" ht="17.100000000000001" customHeight="1">
      <c r="A187" s="5">
        <v>2012499</v>
      </c>
      <c r="B187" s="5" t="s">
        <v>185</v>
      </c>
      <c r="C187" s="7">
        <v>0</v>
      </c>
    </row>
    <row r="188" spans="1:3" ht="17.100000000000001" customHeight="1">
      <c r="A188" s="5">
        <v>20125</v>
      </c>
      <c r="B188" s="52" t="s">
        <v>186</v>
      </c>
      <c r="C188" s="7">
        <f>SUM(C189:C196)</f>
        <v>0</v>
      </c>
    </row>
    <row r="189" spans="1:3" ht="17.100000000000001" customHeight="1">
      <c r="A189" s="5">
        <v>2012501</v>
      </c>
      <c r="B189" s="5" t="s">
        <v>74</v>
      </c>
      <c r="C189" s="7">
        <v>0</v>
      </c>
    </row>
    <row r="190" spans="1:3" ht="17.100000000000001" customHeight="1">
      <c r="A190" s="5">
        <v>2012502</v>
      </c>
      <c r="B190" s="5" t="s">
        <v>75</v>
      </c>
      <c r="C190" s="7">
        <v>0</v>
      </c>
    </row>
    <row r="191" spans="1:3" ht="17.100000000000001" customHeight="1">
      <c r="A191" s="5">
        <v>2012503</v>
      </c>
      <c r="B191" s="5" t="s">
        <v>76</v>
      </c>
      <c r="C191" s="7">
        <v>0</v>
      </c>
    </row>
    <row r="192" spans="1:3" ht="17.100000000000001" customHeight="1">
      <c r="A192" s="5">
        <v>2012504</v>
      </c>
      <c r="B192" s="5" t="s">
        <v>187</v>
      </c>
      <c r="C192" s="7">
        <v>0</v>
      </c>
    </row>
    <row r="193" spans="1:3" ht="17.100000000000001" customHeight="1">
      <c r="A193" s="5">
        <v>2012505</v>
      </c>
      <c r="B193" s="5" t="s">
        <v>188</v>
      </c>
      <c r="C193" s="7">
        <v>0</v>
      </c>
    </row>
    <row r="194" spans="1:3" ht="17.100000000000001" customHeight="1">
      <c r="A194" s="5">
        <v>2012506</v>
      </c>
      <c r="B194" s="5" t="s">
        <v>189</v>
      </c>
      <c r="C194" s="7">
        <v>0</v>
      </c>
    </row>
    <row r="195" spans="1:3" ht="17.100000000000001" customHeight="1">
      <c r="A195" s="5">
        <v>2012550</v>
      </c>
      <c r="B195" s="5" t="s">
        <v>83</v>
      </c>
      <c r="C195" s="7">
        <v>0</v>
      </c>
    </row>
    <row r="196" spans="1:3" ht="17.100000000000001" customHeight="1">
      <c r="A196" s="5">
        <v>2012599</v>
      </c>
      <c r="B196" s="5" t="s">
        <v>190</v>
      </c>
      <c r="C196" s="7">
        <v>0</v>
      </c>
    </row>
    <row r="197" spans="1:3" ht="17.100000000000001" customHeight="1">
      <c r="A197" s="5">
        <v>20126</v>
      </c>
      <c r="B197" s="52" t="s">
        <v>191</v>
      </c>
      <c r="C197" s="7">
        <f>SUM(C198:C202)</f>
        <v>0</v>
      </c>
    </row>
    <row r="198" spans="1:3" ht="17.100000000000001" customHeight="1">
      <c r="A198" s="5">
        <v>2012601</v>
      </c>
      <c r="B198" s="5" t="s">
        <v>74</v>
      </c>
      <c r="C198" s="7">
        <v>0</v>
      </c>
    </row>
    <row r="199" spans="1:3" ht="17.100000000000001" customHeight="1">
      <c r="A199" s="5">
        <v>2012602</v>
      </c>
      <c r="B199" s="5" t="s">
        <v>75</v>
      </c>
      <c r="C199" s="7">
        <v>0</v>
      </c>
    </row>
    <row r="200" spans="1:3" ht="17.100000000000001" customHeight="1">
      <c r="A200" s="5">
        <v>2012603</v>
      </c>
      <c r="B200" s="5" t="s">
        <v>76</v>
      </c>
      <c r="C200" s="7">
        <v>0</v>
      </c>
    </row>
    <row r="201" spans="1:3" ht="17.100000000000001" customHeight="1">
      <c r="A201" s="5">
        <v>2012604</v>
      </c>
      <c r="B201" s="5" t="s">
        <v>192</v>
      </c>
      <c r="C201" s="7">
        <v>0</v>
      </c>
    </row>
    <row r="202" spans="1:3" ht="17.100000000000001" customHeight="1">
      <c r="A202" s="5">
        <v>2012699</v>
      </c>
      <c r="B202" s="5" t="s">
        <v>193</v>
      </c>
      <c r="C202" s="7">
        <v>0</v>
      </c>
    </row>
    <row r="203" spans="1:3" ht="17.100000000000001" customHeight="1">
      <c r="A203" s="5">
        <v>20128</v>
      </c>
      <c r="B203" s="52" t="s">
        <v>194</v>
      </c>
      <c r="C203" s="7">
        <f>SUM(C204:C209)</f>
        <v>0</v>
      </c>
    </row>
    <row r="204" spans="1:3" ht="17.100000000000001" customHeight="1">
      <c r="A204" s="5">
        <v>2012801</v>
      </c>
      <c r="B204" s="5" t="s">
        <v>74</v>
      </c>
      <c r="C204" s="7">
        <v>0</v>
      </c>
    </row>
    <row r="205" spans="1:3" ht="17.100000000000001" customHeight="1">
      <c r="A205" s="5">
        <v>2012802</v>
      </c>
      <c r="B205" s="5" t="s">
        <v>75</v>
      </c>
      <c r="C205" s="7">
        <v>0</v>
      </c>
    </row>
    <row r="206" spans="1:3" ht="17.100000000000001" customHeight="1">
      <c r="A206" s="5">
        <v>2012803</v>
      </c>
      <c r="B206" s="5" t="s">
        <v>76</v>
      </c>
      <c r="C206" s="7">
        <v>0</v>
      </c>
    </row>
    <row r="207" spans="1:3" ht="17.100000000000001" customHeight="1">
      <c r="A207" s="5">
        <v>2012804</v>
      </c>
      <c r="B207" s="5" t="s">
        <v>88</v>
      </c>
      <c r="C207" s="7">
        <v>0</v>
      </c>
    </row>
    <row r="208" spans="1:3" ht="17.100000000000001" customHeight="1">
      <c r="A208" s="5">
        <v>2012850</v>
      </c>
      <c r="B208" s="5" t="s">
        <v>83</v>
      </c>
      <c r="C208" s="7">
        <v>0</v>
      </c>
    </row>
    <row r="209" spans="1:3" ht="17.100000000000001" customHeight="1">
      <c r="A209" s="5">
        <v>2012899</v>
      </c>
      <c r="B209" s="5" t="s">
        <v>195</v>
      </c>
      <c r="C209" s="7">
        <v>0</v>
      </c>
    </row>
    <row r="210" spans="1:3" ht="17.100000000000001" customHeight="1">
      <c r="A210" s="5">
        <v>20129</v>
      </c>
      <c r="B210" s="52" t="s">
        <v>196</v>
      </c>
      <c r="C210" s="7">
        <f>SUM(C211:C217)</f>
        <v>190</v>
      </c>
    </row>
    <row r="211" spans="1:3" ht="17.100000000000001" customHeight="1">
      <c r="A211" s="5">
        <v>2012901</v>
      </c>
      <c r="B211" s="5" t="s">
        <v>74</v>
      </c>
      <c r="C211" s="7">
        <v>82</v>
      </c>
    </row>
    <row r="212" spans="1:3" ht="17.100000000000001" customHeight="1">
      <c r="A212" s="5">
        <v>2012902</v>
      </c>
      <c r="B212" s="5" t="s">
        <v>75</v>
      </c>
      <c r="C212" s="7">
        <v>5</v>
      </c>
    </row>
    <row r="213" spans="1:3" ht="17.100000000000001" customHeight="1">
      <c r="A213" s="5">
        <v>2012903</v>
      </c>
      <c r="B213" s="5" t="s">
        <v>76</v>
      </c>
      <c r="C213" s="7">
        <v>0</v>
      </c>
    </row>
    <row r="214" spans="1:3" ht="17.100000000000001" customHeight="1">
      <c r="A214" s="5">
        <v>2012904</v>
      </c>
      <c r="B214" s="5" t="s">
        <v>197</v>
      </c>
      <c r="C214" s="7">
        <v>0</v>
      </c>
    </row>
    <row r="215" spans="1:3" ht="17.100000000000001" customHeight="1">
      <c r="A215" s="5">
        <v>2012905</v>
      </c>
      <c r="B215" s="5" t="s">
        <v>198</v>
      </c>
      <c r="C215" s="7">
        <v>0</v>
      </c>
    </row>
    <row r="216" spans="1:3" ht="17.100000000000001" customHeight="1">
      <c r="A216" s="5">
        <v>2012950</v>
      </c>
      <c r="B216" s="5" t="s">
        <v>83</v>
      </c>
      <c r="C216" s="7">
        <v>0</v>
      </c>
    </row>
    <row r="217" spans="1:3" ht="17.100000000000001" customHeight="1">
      <c r="A217" s="5">
        <v>2012999</v>
      </c>
      <c r="B217" s="5" t="s">
        <v>199</v>
      </c>
      <c r="C217" s="7">
        <v>103</v>
      </c>
    </row>
    <row r="218" spans="1:3" ht="17.100000000000001" customHeight="1">
      <c r="A218" s="5">
        <v>20131</v>
      </c>
      <c r="B218" s="52" t="s">
        <v>200</v>
      </c>
      <c r="C218" s="7">
        <f>SUM(C219:C224)</f>
        <v>265</v>
      </c>
    </row>
    <row r="219" spans="1:3" ht="17.100000000000001" customHeight="1">
      <c r="A219" s="5">
        <v>2013101</v>
      </c>
      <c r="B219" s="5" t="s">
        <v>74</v>
      </c>
      <c r="C219" s="7">
        <v>104</v>
      </c>
    </row>
    <row r="220" spans="1:3" ht="17.100000000000001" customHeight="1">
      <c r="A220" s="5">
        <v>2013102</v>
      </c>
      <c r="B220" s="5" t="s">
        <v>75</v>
      </c>
      <c r="C220" s="7">
        <v>0</v>
      </c>
    </row>
    <row r="221" spans="1:3" ht="17.100000000000001" customHeight="1">
      <c r="A221" s="5">
        <v>2013103</v>
      </c>
      <c r="B221" s="5" t="s">
        <v>76</v>
      </c>
      <c r="C221" s="7">
        <v>0</v>
      </c>
    </row>
    <row r="222" spans="1:3" ht="17.100000000000001" customHeight="1">
      <c r="A222" s="5">
        <v>2013105</v>
      </c>
      <c r="B222" s="5" t="s">
        <v>201</v>
      </c>
      <c r="C222" s="7">
        <v>0</v>
      </c>
    </row>
    <row r="223" spans="1:3" ht="17.100000000000001" customHeight="1">
      <c r="A223" s="5">
        <v>2013150</v>
      </c>
      <c r="B223" s="5" t="s">
        <v>83</v>
      </c>
      <c r="C223" s="7">
        <v>0</v>
      </c>
    </row>
    <row r="224" spans="1:3" ht="17.100000000000001" customHeight="1">
      <c r="A224" s="5">
        <v>2013199</v>
      </c>
      <c r="B224" s="5" t="s">
        <v>202</v>
      </c>
      <c r="C224" s="7">
        <v>161</v>
      </c>
    </row>
    <row r="225" spans="1:3" ht="17.100000000000001" customHeight="1">
      <c r="A225" s="5">
        <v>20132</v>
      </c>
      <c r="B225" s="52" t="s">
        <v>203</v>
      </c>
      <c r="C225" s="7">
        <f>SUM(C226:C230)</f>
        <v>70</v>
      </c>
    </row>
    <row r="226" spans="1:3" ht="17.100000000000001" customHeight="1">
      <c r="A226" s="5">
        <v>2013201</v>
      </c>
      <c r="B226" s="5" t="s">
        <v>74</v>
      </c>
      <c r="C226" s="7">
        <v>0</v>
      </c>
    </row>
    <row r="227" spans="1:3" ht="17.100000000000001" customHeight="1">
      <c r="A227" s="5">
        <v>2013202</v>
      </c>
      <c r="B227" s="5" t="s">
        <v>75</v>
      </c>
      <c r="C227" s="7">
        <v>0</v>
      </c>
    </row>
    <row r="228" spans="1:3" ht="17.100000000000001" customHeight="1">
      <c r="A228" s="5">
        <v>2013203</v>
      </c>
      <c r="B228" s="5" t="s">
        <v>76</v>
      </c>
      <c r="C228" s="7">
        <v>0</v>
      </c>
    </row>
    <row r="229" spans="1:3" ht="17.100000000000001" customHeight="1">
      <c r="A229" s="5">
        <v>2013250</v>
      </c>
      <c r="B229" s="5" t="s">
        <v>83</v>
      </c>
      <c r="C229" s="7">
        <v>0</v>
      </c>
    </row>
    <row r="230" spans="1:3" ht="17.100000000000001" customHeight="1">
      <c r="A230" s="5">
        <v>2013299</v>
      </c>
      <c r="B230" s="5" t="s">
        <v>204</v>
      </c>
      <c r="C230" s="7">
        <v>70</v>
      </c>
    </row>
    <row r="231" spans="1:3" ht="17.100000000000001" customHeight="1">
      <c r="A231" s="5">
        <v>20133</v>
      </c>
      <c r="B231" s="52" t="s">
        <v>205</v>
      </c>
      <c r="C231" s="7">
        <f>SUM(C232:C236)</f>
        <v>746</v>
      </c>
    </row>
    <row r="232" spans="1:3" ht="17.100000000000001" customHeight="1">
      <c r="A232" s="5">
        <v>2013301</v>
      </c>
      <c r="B232" s="5" t="s">
        <v>74</v>
      </c>
      <c r="C232" s="7">
        <v>336</v>
      </c>
    </row>
    <row r="233" spans="1:3" ht="17.100000000000001" customHeight="1">
      <c r="A233" s="5">
        <v>2013302</v>
      </c>
      <c r="B233" s="5" t="s">
        <v>75</v>
      </c>
      <c r="C233" s="7">
        <v>0</v>
      </c>
    </row>
    <row r="234" spans="1:3" ht="17.100000000000001" customHeight="1">
      <c r="A234" s="5">
        <v>2013303</v>
      </c>
      <c r="B234" s="5" t="s">
        <v>76</v>
      </c>
      <c r="C234" s="7">
        <v>0</v>
      </c>
    </row>
    <row r="235" spans="1:3" ht="17.100000000000001" customHeight="1">
      <c r="A235" s="5">
        <v>2013350</v>
      </c>
      <c r="B235" s="5" t="s">
        <v>83</v>
      </c>
      <c r="C235" s="7">
        <v>0</v>
      </c>
    </row>
    <row r="236" spans="1:3" ht="17.100000000000001" customHeight="1">
      <c r="A236" s="5">
        <v>2013399</v>
      </c>
      <c r="B236" s="5" t="s">
        <v>206</v>
      </c>
      <c r="C236" s="7">
        <v>410</v>
      </c>
    </row>
    <row r="237" spans="1:3" ht="17.100000000000001" customHeight="1">
      <c r="A237" s="5">
        <v>20134</v>
      </c>
      <c r="B237" s="52" t="s">
        <v>207</v>
      </c>
      <c r="C237" s="7">
        <f>SUM(C238:C242)</f>
        <v>11</v>
      </c>
    </row>
    <row r="238" spans="1:3" ht="17.100000000000001" customHeight="1">
      <c r="A238" s="5">
        <v>2013401</v>
      </c>
      <c r="B238" s="5" t="s">
        <v>74</v>
      </c>
      <c r="C238" s="7">
        <v>0</v>
      </c>
    </row>
    <row r="239" spans="1:3" ht="17.100000000000001" customHeight="1">
      <c r="A239" s="5">
        <v>2013402</v>
      </c>
      <c r="B239" s="5" t="s">
        <v>75</v>
      </c>
      <c r="C239" s="7">
        <v>0</v>
      </c>
    </row>
    <row r="240" spans="1:3" ht="17.100000000000001" customHeight="1">
      <c r="A240" s="5">
        <v>2013403</v>
      </c>
      <c r="B240" s="5" t="s">
        <v>76</v>
      </c>
      <c r="C240" s="7">
        <v>0</v>
      </c>
    </row>
    <row r="241" spans="1:3" ht="17.100000000000001" customHeight="1">
      <c r="A241" s="5">
        <v>2013450</v>
      </c>
      <c r="B241" s="5" t="s">
        <v>83</v>
      </c>
      <c r="C241" s="7">
        <v>0</v>
      </c>
    </row>
    <row r="242" spans="1:3" ht="17.100000000000001" customHeight="1">
      <c r="A242" s="5">
        <v>2013499</v>
      </c>
      <c r="B242" s="5" t="s">
        <v>208</v>
      </c>
      <c r="C242" s="7">
        <v>11</v>
      </c>
    </row>
    <row r="243" spans="1:3" ht="17.100000000000001" customHeight="1">
      <c r="A243" s="5">
        <v>20135</v>
      </c>
      <c r="B243" s="52" t="s">
        <v>209</v>
      </c>
      <c r="C243" s="7">
        <f>SUM(C244:C248)</f>
        <v>0</v>
      </c>
    </row>
    <row r="244" spans="1:3" ht="17.100000000000001" customHeight="1">
      <c r="A244" s="5">
        <v>2013501</v>
      </c>
      <c r="B244" s="5" t="s">
        <v>74</v>
      </c>
      <c r="C244" s="7">
        <v>0</v>
      </c>
    </row>
    <row r="245" spans="1:3" ht="17.100000000000001" customHeight="1">
      <c r="A245" s="5">
        <v>2013502</v>
      </c>
      <c r="B245" s="5" t="s">
        <v>75</v>
      </c>
      <c r="C245" s="7">
        <v>0</v>
      </c>
    </row>
    <row r="246" spans="1:3" ht="17.100000000000001" customHeight="1">
      <c r="A246" s="5">
        <v>2013503</v>
      </c>
      <c r="B246" s="5" t="s">
        <v>76</v>
      </c>
      <c r="C246" s="7">
        <v>0</v>
      </c>
    </row>
    <row r="247" spans="1:3" ht="17.100000000000001" customHeight="1">
      <c r="A247" s="5">
        <v>2013550</v>
      </c>
      <c r="B247" s="5" t="s">
        <v>83</v>
      </c>
      <c r="C247" s="7">
        <v>0</v>
      </c>
    </row>
    <row r="248" spans="1:3" ht="17.100000000000001" customHeight="1">
      <c r="A248" s="5">
        <v>2013599</v>
      </c>
      <c r="B248" s="5" t="s">
        <v>210</v>
      </c>
      <c r="C248" s="7">
        <v>0</v>
      </c>
    </row>
    <row r="249" spans="1:3" ht="17.100000000000001" customHeight="1">
      <c r="A249" s="5">
        <v>20136</v>
      </c>
      <c r="B249" s="52" t="s">
        <v>211</v>
      </c>
      <c r="C249" s="7">
        <f>SUM(C250:C254)</f>
        <v>0</v>
      </c>
    </row>
    <row r="250" spans="1:3" ht="17.100000000000001" customHeight="1">
      <c r="A250" s="5">
        <v>2013601</v>
      </c>
      <c r="B250" s="5" t="s">
        <v>74</v>
      </c>
      <c r="C250" s="7">
        <v>0</v>
      </c>
    </row>
    <row r="251" spans="1:3" ht="17.100000000000001" customHeight="1">
      <c r="A251" s="5">
        <v>2013602</v>
      </c>
      <c r="B251" s="5" t="s">
        <v>75</v>
      </c>
      <c r="C251" s="7">
        <v>0</v>
      </c>
    </row>
    <row r="252" spans="1:3" ht="17.100000000000001" customHeight="1">
      <c r="A252" s="5">
        <v>2013603</v>
      </c>
      <c r="B252" s="5" t="s">
        <v>76</v>
      </c>
      <c r="C252" s="7">
        <v>0</v>
      </c>
    </row>
    <row r="253" spans="1:3" ht="17.100000000000001" customHeight="1">
      <c r="A253" s="5">
        <v>2013650</v>
      </c>
      <c r="B253" s="5" t="s">
        <v>83</v>
      </c>
      <c r="C253" s="7">
        <v>0</v>
      </c>
    </row>
    <row r="254" spans="1:3" ht="17.100000000000001" customHeight="1">
      <c r="A254" s="5">
        <v>2013699</v>
      </c>
      <c r="B254" s="5" t="s">
        <v>212</v>
      </c>
      <c r="C254" s="7">
        <v>0</v>
      </c>
    </row>
    <row r="255" spans="1:3" ht="17.100000000000001" customHeight="1">
      <c r="A255" s="5">
        <v>20199</v>
      </c>
      <c r="B255" s="52" t="s">
        <v>213</v>
      </c>
      <c r="C255" s="7">
        <f>SUM(C256:C257)</f>
        <v>1059</v>
      </c>
    </row>
    <row r="256" spans="1:3" ht="17.100000000000001" customHeight="1">
      <c r="A256" s="5">
        <v>2019901</v>
      </c>
      <c r="B256" s="5" t="s">
        <v>214</v>
      </c>
      <c r="C256" s="7">
        <v>0</v>
      </c>
    </row>
    <row r="257" spans="1:3" ht="17.100000000000001" customHeight="1">
      <c r="A257" s="5">
        <v>2019999</v>
      </c>
      <c r="B257" s="5" t="s">
        <v>215</v>
      </c>
      <c r="C257" s="7">
        <v>1059</v>
      </c>
    </row>
    <row r="258" spans="1:3" ht="17.100000000000001" customHeight="1">
      <c r="A258" s="5">
        <v>202</v>
      </c>
      <c r="B258" s="52" t="s">
        <v>216</v>
      </c>
      <c r="C258" s="7">
        <f>SUM(C259,C266,C269,C272,C278,C282,C284,C289)</f>
        <v>0</v>
      </c>
    </row>
    <row r="259" spans="1:3" ht="17.100000000000001" customHeight="1">
      <c r="A259" s="5">
        <v>20201</v>
      </c>
      <c r="B259" s="52" t="s">
        <v>217</v>
      </c>
      <c r="C259" s="7">
        <f>SUM(C260:C265)</f>
        <v>0</v>
      </c>
    </row>
    <row r="260" spans="1:3" ht="17.100000000000001" customHeight="1">
      <c r="A260" s="5">
        <v>2020101</v>
      </c>
      <c r="B260" s="5" t="s">
        <v>74</v>
      </c>
      <c r="C260" s="7">
        <v>0</v>
      </c>
    </row>
    <row r="261" spans="1:3" ht="17.100000000000001" customHeight="1">
      <c r="A261" s="5">
        <v>2020102</v>
      </c>
      <c r="B261" s="5" t="s">
        <v>75</v>
      </c>
      <c r="C261" s="7">
        <v>0</v>
      </c>
    </row>
    <row r="262" spans="1:3" ht="17.100000000000001" customHeight="1">
      <c r="A262" s="5">
        <v>2020103</v>
      </c>
      <c r="B262" s="5" t="s">
        <v>76</v>
      </c>
      <c r="C262" s="7">
        <v>0</v>
      </c>
    </row>
    <row r="263" spans="1:3" ht="17.100000000000001" customHeight="1">
      <c r="A263" s="5">
        <v>2020104</v>
      </c>
      <c r="B263" s="5" t="s">
        <v>201</v>
      </c>
      <c r="C263" s="7">
        <v>0</v>
      </c>
    </row>
    <row r="264" spans="1:3" ht="17.100000000000001" customHeight="1">
      <c r="A264" s="5">
        <v>2020150</v>
      </c>
      <c r="B264" s="5" t="s">
        <v>83</v>
      </c>
      <c r="C264" s="7">
        <v>0</v>
      </c>
    </row>
    <row r="265" spans="1:3" ht="17.100000000000001" customHeight="1">
      <c r="A265" s="5">
        <v>2020199</v>
      </c>
      <c r="B265" s="5" t="s">
        <v>218</v>
      </c>
      <c r="C265" s="7">
        <v>0</v>
      </c>
    </row>
    <row r="266" spans="1:3" ht="17.100000000000001" customHeight="1">
      <c r="A266" s="5">
        <v>20202</v>
      </c>
      <c r="B266" s="52" t="s">
        <v>219</v>
      </c>
      <c r="C266" s="7">
        <f>SUM(C267:C268)</f>
        <v>0</v>
      </c>
    </row>
    <row r="267" spans="1:3" ht="17.100000000000001" customHeight="1">
      <c r="A267" s="5">
        <v>2020201</v>
      </c>
      <c r="B267" s="5" t="s">
        <v>220</v>
      </c>
      <c r="C267" s="7">
        <v>0</v>
      </c>
    </row>
    <row r="268" spans="1:3" ht="17.100000000000001" customHeight="1">
      <c r="A268" s="5">
        <v>2020202</v>
      </c>
      <c r="B268" s="5" t="s">
        <v>221</v>
      </c>
      <c r="C268" s="7">
        <v>0</v>
      </c>
    </row>
    <row r="269" spans="1:3" ht="17.100000000000001" customHeight="1">
      <c r="A269" s="5">
        <v>20203</v>
      </c>
      <c r="B269" s="52" t="s">
        <v>222</v>
      </c>
      <c r="C269" s="7">
        <f>SUM(C270:C271)</f>
        <v>0</v>
      </c>
    </row>
    <row r="270" spans="1:3" ht="17.100000000000001" customHeight="1">
      <c r="A270" s="5">
        <v>2020304</v>
      </c>
      <c r="B270" s="5" t="s">
        <v>223</v>
      </c>
      <c r="C270" s="7">
        <v>0</v>
      </c>
    </row>
    <row r="271" spans="1:3" ht="17.100000000000001" customHeight="1">
      <c r="A271" s="5">
        <v>2020306</v>
      </c>
      <c r="B271" s="5" t="s">
        <v>224</v>
      </c>
      <c r="C271" s="7">
        <v>0</v>
      </c>
    </row>
    <row r="272" spans="1:3" ht="17.100000000000001" customHeight="1">
      <c r="A272" s="5">
        <v>20204</v>
      </c>
      <c r="B272" s="52" t="s">
        <v>225</v>
      </c>
      <c r="C272" s="7">
        <f>SUM(C273:C277)</f>
        <v>0</v>
      </c>
    </row>
    <row r="273" spans="1:3" ht="17.100000000000001" customHeight="1">
      <c r="A273" s="5">
        <v>2020401</v>
      </c>
      <c r="B273" s="5" t="s">
        <v>226</v>
      </c>
      <c r="C273" s="7">
        <v>0</v>
      </c>
    </row>
    <row r="274" spans="1:3" ht="17.100000000000001" customHeight="1">
      <c r="A274" s="5">
        <v>2020402</v>
      </c>
      <c r="B274" s="5" t="s">
        <v>227</v>
      </c>
      <c r="C274" s="7">
        <v>0</v>
      </c>
    </row>
    <row r="275" spans="1:3" ht="17.100000000000001" customHeight="1">
      <c r="A275" s="5">
        <v>2020403</v>
      </c>
      <c r="B275" s="5" t="s">
        <v>228</v>
      </c>
      <c r="C275" s="7">
        <v>0</v>
      </c>
    </row>
    <row r="276" spans="1:3" ht="17.100000000000001" customHeight="1">
      <c r="A276" s="5">
        <v>2020404</v>
      </c>
      <c r="B276" s="5" t="s">
        <v>229</v>
      </c>
      <c r="C276" s="7">
        <v>0</v>
      </c>
    </row>
    <row r="277" spans="1:3" ht="17.100000000000001" customHeight="1">
      <c r="A277" s="5">
        <v>2020499</v>
      </c>
      <c r="B277" s="5" t="s">
        <v>230</v>
      </c>
      <c r="C277" s="7">
        <v>0</v>
      </c>
    </row>
    <row r="278" spans="1:3" ht="17.100000000000001" customHeight="1">
      <c r="A278" s="5">
        <v>20205</v>
      </c>
      <c r="B278" s="52" t="s">
        <v>231</v>
      </c>
      <c r="C278" s="7">
        <f>SUM(C279:C281)</f>
        <v>0</v>
      </c>
    </row>
    <row r="279" spans="1:3" ht="17.100000000000001" customHeight="1">
      <c r="A279" s="5">
        <v>2020503</v>
      </c>
      <c r="B279" s="5" t="s">
        <v>232</v>
      </c>
      <c r="C279" s="7">
        <v>0</v>
      </c>
    </row>
    <row r="280" spans="1:3" ht="17.100000000000001" customHeight="1">
      <c r="A280" s="5">
        <v>2020504</v>
      </c>
      <c r="B280" s="5" t="s">
        <v>233</v>
      </c>
      <c r="C280" s="7">
        <v>0</v>
      </c>
    </row>
    <row r="281" spans="1:3" ht="17.100000000000001" customHeight="1">
      <c r="A281" s="5">
        <v>2020599</v>
      </c>
      <c r="B281" s="5" t="s">
        <v>234</v>
      </c>
      <c r="C281" s="7">
        <v>0</v>
      </c>
    </row>
    <row r="282" spans="1:3" ht="17.100000000000001" customHeight="1">
      <c r="A282" s="5">
        <v>20206</v>
      </c>
      <c r="B282" s="52" t="s">
        <v>235</v>
      </c>
      <c r="C282" s="7">
        <f>C283</f>
        <v>0</v>
      </c>
    </row>
    <row r="283" spans="1:3" ht="17.100000000000001" customHeight="1">
      <c r="A283" s="5">
        <v>2020601</v>
      </c>
      <c r="B283" s="5" t="s">
        <v>236</v>
      </c>
      <c r="C283" s="7">
        <v>0</v>
      </c>
    </row>
    <row r="284" spans="1:3" ht="17.100000000000001" customHeight="1">
      <c r="A284" s="5">
        <v>20207</v>
      </c>
      <c r="B284" s="52" t="s">
        <v>237</v>
      </c>
      <c r="C284" s="7">
        <f>SUM(C285:C288)</f>
        <v>0</v>
      </c>
    </row>
    <row r="285" spans="1:3" ht="17.100000000000001" customHeight="1">
      <c r="A285" s="5">
        <v>2020701</v>
      </c>
      <c r="B285" s="5" t="s">
        <v>238</v>
      </c>
      <c r="C285" s="7">
        <v>0</v>
      </c>
    </row>
    <row r="286" spans="1:3" ht="17.100000000000001" customHeight="1">
      <c r="A286" s="5">
        <v>2020702</v>
      </c>
      <c r="B286" s="5" t="s">
        <v>239</v>
      </c>
      <c r="C286" s="7">
        <v>0</v>
      </c>
    </row>
    <row r="287" spans="1:3" ht="17.100000000000001" customHeight="1">
      <c r="A287" s="5">
        <v>2020703</v>
      </c>
      <c r="B287" s="5" t="s">
        <v>240</v>
      </c>
      <c r="C287" s="7">
        <v>0</v>
      </c>
    </row>
    <row r="288" spans="1:3" ht="17.100000000000001" customHeight="1">
      <c r="A288" s="5">
        <v>2020799</v>
      </c>
      <c r="B288" s="5" t="s">
        <v>241</v>
      </c>
      <c r="C288" s="7">
        <v>0</v>
      </c>
    </row>
    <row r="289" spans="1:3" ht="17.100000000000001" customHeight="1">
      <c r="A289" s="5">
        <v>20299</v>
      </c>
      <c r="B289" s="52" t="s">
        <v>242</v>
      </c>
      <c r="C289" s="7">
        <f t="shared" ref="C289:C294" si="0">C290</f>
        <v>0</v>
      </c>
    </row>
    <row r="290" spans="1:3" ht="17.100000000000001" customHeight="1">
      <c r="A290" s="5">
        <v>2029901</v>
      </c>
      <c r="B290" s="5" t="s">
        <v>243</v>
      </c>
      <c r="C290" s="7">
        <v>0</v>
      </c>
    </row>
    <row r="291" spans="1:3" ht="17.100000000000001" customHeight="1">
      <c r="A291" s="5">
        <v>203</v>
      </c>
      <c r="B291" s="52" t="s">
        <v>244</v>
      </c>
      <c r="C291" s="7">
        <f>SUM(C292,C294,C296,C298,C308)</f>
        <v>0</v>
      </c>
    </row>
    <row r="292" spans="1:3" ht="17.100000000000001" customHeight="1">
      <c r="A292" s="5">
        <v>20301</v>
      </c>
      <c r="B292" s="52" t="s">
        <v>245</v>
      </c>
      <c r="C292" s="7">
        <f t="shared" si="0"/>
        <v>0</v>
      </c>
    </row>
    <row r="293" spans="1:3" ht="17.100000000000001" customHeight="1">
      <c r="A293" s="5">
        <v>2030101</v>
      </c>
      <c r="B293" s="5" t="s">
        <v>246</v>
      </c>
      <c r="C293" s="7">
        <v>0</v>
      </c>
    </row>
    <row r="294" spans="1:3" ht="17.100000000000001" customHeight="1">
      <c r="A294" s="5">
        <v>20304</v>
      </c>
      <c r="B294" s="52" t="s">
        <v>247</v>
      </c>
      <c r="C294" s="7">
        <f t="shared" si="0"/>
        <v>0</v>
      </c>
    </row>
    <row r="295" spans="1:3" ht="17.100000000000001" customHeight="1">
      <c r="A295" s="5">
        <v>2030401</v>
      </c>
      <c r="B295" s="5" t="s">
        <v>248</v>
      </c>
      <c r="C295" s="7">
        <v>0</v>
      </c>
    </row>
    <row r="296" spans="1:3" ht="17.100000000000001" customHeight="1">
      <c r="A296" s="5">
        <v>20305</v>
      </c>
      <c r="B296" s="52" t="s">
        <v>249</v>
      </c>
      <c r="C296" s="7">
        <f>C297</f>
        <v>0</v>
      </c>
    </row>
    <row r="297" spans="1:3" ht="17.100000000000001" customHeight="1">
      <c r="A297" s="5">
        <v>2030501</v>
      </c>
      <c r="B297" s="5" t="s">
        <v>250</v>
      </c>
      <c r="C297" s="7">
        <v>0</v>
      </c>
    </row>
    <row r="298" spans="1:3" ht="17.100000000000001" customHeight="1">
      <c r="A298" s="5">
        <v>20306</v>
      </c>
      <c r="B298" s="52" t="s">
        <v>251</v>
      </c>
      <c r="C298" s="7">
        <f>SUM(C299:C307)</f>
        <v>0</v>
      </c>
    </row>
    <row r="299" spans="1:3" ht="17.100000000000001" customHeight="1">
      <c r="A299" s="5">
        <v>2030601</v>
      </c>
      <c r="B299" s="5" t="s">
        <v>252</v>
      </c>
      <c r="C299" s="7">
        <v>0</v>
      </c>
    </row>
    <row r="300" spans="1:3" ht="17.100000000000001" customHeight="1">
      <c r="A300" s="5">
        <v>2030602</v>
      </c>
      <c r="B300" s="5" t="s">
        <v>253</v>
      </c>
      <c r="C300" s="7">
        <v>0</v>
      </c>
    </row>
    <row r="301" spans="1:3" ht="17.100000000000001" customHeight="1">
      <c r="A301" s="5">
        <v>2030603</v>
      </c>
      <c r="B301" s="5" t="s">
        <v>254</v>
      </c>
      <c r="C301" s="7">
        <v>0</v>
      </c>
    </row>
    <row r="302" spans="1:3" ht="17.100000000000001" customHeight="1">
      <c r="A302" s="5">
        <v>2030604</v>
      </c>
      <c r="B302" s="5" t="s">
        <v>255</v>
      </c>
      <c r="C302" s="7">
        <v>0</v>
      </c>
    </row>
    <row r="303" spans="1:3" ht="17.100000000000001" customHeight="1">
      <c r="A303" s="5">
        <v>2030605</v>
      </c>
      <c r="B303" s="5" t="s">
        <v>256</v>
      </c>
      <c r="C303" s="7">
        <v>0</v>
      </c>
    </row>
    <row r="304" spans="1:3" ht="17.100000000000001" customHeight="1">
      <c r="A304" s="5">
        <v>2030606</v>
      </c>
      <c r="B304" s="5" t="s">
        <v>257</v>
      </c>
      <c r="C304" s="7">
        <v>0</v>
      </c>
    </row>
    <row r="305" spans="1:3" ht="17.100000000000001" customHeight="1">
      <c r="A305" s="5">
        <v>2030607</v>
      </c>
      <c r="B305" s="5" t="s">
        <v>258</v>
      </c>
      <c r="C305" s="7">
        <v>0</v>
      </c>
    </row>
    <row r="306" spans="1:3" ht="17.100000000000001" customHeight="1">
      <c r="A306" s="5">
        <v>2030608</v>
      </c>
      <c r="B306" s="5" t="s">
        <v>259</v>
      </c>
      <c r="C306" s="7">
        <v>0</v>
      </c>
    </row>
    <row r="307" spans="1:3" ht="17.100000000000001" customHeight="1">
      <c r="A307" s="5">
        <v>2030699</v>
      </c>
      <c r="B307" s="5" t="s">
        <v>260</v>
      </c>
      <c r="C307" s="7">
        <v>0</v>
      </c>
    </row>
    <row r="308" spans="1:3" ht="17.100000000000001" customHeight="1">
      <c r="A308" s="5">
        <v>20399</v>
      </c>
      <c r="B308" s="52" t="s">
        <v>261</v>
      </c>
      <c r="C308" s="7">
        <f>C309</f>
        <v>0</v>
      </c>
    </row>
    <row r="309" spans="1:3" ht="17.100000000000001" customHeight="1">
      <c r="A309" s="5">
        <v>2039901</v>
      </c>
      <c r="B309" s="5" t="s">
        <v>262</v>
      </c>
      <c r="C309" s="7">
        <v>0</v>
      </c>
    </row>
    <row r="310" spans="1:3" ht="17.100000000000001" customHeight="1">
      <c r="A310" s="5">
        <v>204</v>
      </c>
      <c r="B310" s="52" t="s">
        <v>263</v>
      </c>
      <c r="C310" s="7">
        <f>SUM(C311,C321,C343,C350,C362,C371,C385,C394,C403,C411,C419,C428)</f>
        <v>10049</v>
      </c>
    </row>
    <row r="311" spans="1:3" ht="17.100000000000001" customHeight="1">
      <c r="A311" s="5">
        <v>20401</v>
      </c>
      <c r="B311" s="52" t="s">
        <v>264</v>
      </c>
      <c r="C311" s="7">
        <f>SUM(C312:C320)</f>
        <v>1207</v>
      </c>
    </row>
    <row r="312" spans="1:3" ht="17.100000000000001" customHeight="1">
      <c r="A312" s="5">
        <v>2040101</v>
      </c>
      <c r="B312" s="5" t="s">
        <v>265</v>
      </c>
      <c r="C312" s="7">
        <v>0</v>
      </c>
    </row>
    <row r="313" spans="1:3" ht="17.100000000000001" customHeight="1">
      <c r="A313" s="5">
        <v>2040102</v>
      </c>
      <c r="B313" s="5" t="s">
        <v>266</v>
      </c>
      <c r="C313" s="7">
        <v>0</v>
      </c>
    </row>
    <row r="314" spans="1:3" ht="17.100000000000001" customHeight="1">
      <c r="A314" s="5">
        <v>2040103</v>
      </c>
      <c r="B314" s="5" t="s">
        <v>267</v>
      </c>
      <c r="C314" s="7">
        <v>1197</v>
      </c>
    </row>
    <row r="315" spans="1:3" ht="17.100000000000001" customHeight="1">
      <c r="A315" s="5">
        <v>2040104</v>
      </c>
      <c r="B315" s="5" t="s">
        <v>268</v>
      </c>
      <c r="C315" s="7">
        <v>0</v>
      </c>
    </row>
    <row r="316" spans="1:3" ht="17.100000000000001" customHeight="1">
      <c r="A316" s="5">
        <v>2040105</v>
      </c>
      <c r="B316" s="5" t="s">
        <v>269</v>
      </c>
      <c r="C316" s="7">
        <v>0</v>
      </c>
    </row>
    <row r="317" spans="1:3" ht="17.100000000000001" customHeight="1">
      <c r="A317" s="5">
        <v>2040106</v>
      </c>
      <c r="B317" s="5" t="s">
        <v>270</v>
      </c>
      <c r="C317" s="7">
        <v>0</v>
      </c>
    </row>
    <row r="318" spans="1:3" ht="17.100000000000001" customHeight="1">
      <c r="A318" s="5">
        <v>2040107</v>
      </c>
      <c r="B318" s="5" t="s">
        <v>271</v>
      </c>
      <c r="C318" s="7">
        <v>0</v>
      </c>
    </row>
    <row r="319" spans="1:3" ht="17.100000000000001" customHeight="1">
      <c r="A319" s="5">
        <v>2040108</v>
      </c>
      <c r="B319" s="5" t="s">
        <v>272</v>
      </c>
      <c r="C319" s="7">
        <v>0</v>
      </c>
    </row>
    <row r="320" spans="1:3" ht="17.100000000000001" customHeight="1">
      <c r="A320" s="5">
        <v>2040199</v>
      </c>
      <c r="B320" s="5" t="s">
        <v>273</v>
      </c>
      <c r="C320" s="7">
        <v>10</v>
      </c>
    </row>
    <row r="321" spans="1:3" ht="17.100000000000001" customHeight="1">
      <c r="A321" s="5">
        <v>20402</v>
      </c>
      <c r="B321" s="52" t="s">
        <v>274</v>
      </c>
      <c r="C321" s="7">
        <f>SUM(C322:C342)</f>
        <v>8502</v>
      </c>
    </row>
    <row r="322" spans="1:3" ht="17.100000000000001" customHeight="1">
      <c r="A322" s="5">
        <v>2040201</v>
      </c>
      <c r="B322" s="5" t="s">
        <v>74</v>
      </c>
      <c r="C322" s="7">
        <v>6095</v>
      </c>
    </row>
    <row r="323" spans="1:3" ht="17.100000000000001" customHeight="1">
      <c r="A323" s="5">
        <v>2040202</v>
      </c>
      <c r="B323" s="5" t="s">
        <v>75</v>
      </c>
      <c r="C323" s="7">
        <v>0</v>
      </c>
    </row>
    <row r="324" spans="1:3" ht="17.100000000000001" customHeight="1">
      <c r="A324" s="5">
        <v>2040203</v>
      </c>
      <c r="B324" s="5" t="s">
        <v>76</v>
      </c>
      <c r="C324" s="7">
        <v>0</v>
      </c>
    </row>
    <row r="325" spans="1:3" ht="17.100000000000001" customHeight="1">
      <c r="A325" s="5">
        <v>2040204</v>
      </c>
      <c r="B325" s="5" t="s">
        <v>275</v>
      </c>
      <c r="C325" s="7">
        <v>98</v>
      </c>
    </row>
    <row r="326" spans="1:3" ht="17.100000000000001" customHeight="1">
      <c r="A326" s="5">
        <v>2040205</v>
      </c>
      <c r="B326" s="5" t="s">
        <v>276</v>
      </c>
      <c r="C326" s="7">
        <v>0</v>
      </c>
    </row>
    <row r="327" spans="1:3" ht="17.100000000000001" customHeight="1">
      <c r="A327" s="5">
        <v>2040206</v>
      </c>
      <c r="B327" s="5" t="s">
        <v>277</v>
      </c>
      <c r="C327" s="7">
        <v>0</v>
      </c>
    </row>
    <row r="328" spans="1:3" ht="17.100000000000001" customHeight="1">
      <c r="A328" s="5">
        <v>2040207</v>
      </c>
      <c r="B328" s="5" t="s">
        <v>278</v>
      </c>
      <c r="C328" s="7">
        <v>0</v>
      </c>
    </row>
    <row r="329" spans="1:3" ht="17.100000000000001" customHeight="1">
      <c r="A329" s="5">
        <v>2040208</v>
      </c>
      <c r="B329" s="5" t="s">
        <v>279</v>
      </c>
      <c r="C329" s="7">
        <v>0</v>
      </c>
    </row>
    <row r="330" spans="1:3" ht="17.100000000000001" customHeight="1">
      <c r="A330" s="5">
        <v>2040209</v>
      </c>
      <c r="B330" s="5" t="s">
        <v>280</v>
      </c>
      <c r="C330" s="7">
        <v>0</v>
      </c>
    </row>
    <row r="331" spans="1:3" ht="17.100000000000001" customHeight="1">
      <c r="A331" s="5">
        <v>2040210</v>
      </c>
      <c r="B331" s="5" t="s">
        <v>281</v>
      </c>
      <c r="C331" s="7">
        <v>0</v>
      </c>
    </row>
    <row r="332" spans="1:3" ht="17.100000000000001" customHeight="1">
      <c r="A332" s="5">
        <v>2040211</v>
      </c>
      <c r="B332" s="5" t="s">
        <v>282</v>
      </c>
      <c r="C332" s="7">
        <v>19</v>
      </c>
    </row>
    <row r="333" spans="1:3" ht="17.100000000000001" customHeight="1">
      <c r="A333" s="5">
        <v>2040212</v>
      </c>
      <c r="B333" s="5" t="s">
        <v>283</v>
      </c>
      <c r="C333" s="7">
        <v>1607</v>
      </c>
    </row>
    <row r="334" spans="1:3" ht="17.100000000000001" customHeight="1">
      <c r="A334" s="5">
        <v>2040213</v>
      </c>
      <c r="B334" s="5" t="s">
        <v>284</v>
      </c>
      <c r="C334" s="7">
        <v>0</v>
      </c>
    </row>
    <row r="335" spans="1:3" ht="17.100000000000001" customHeight="1">
      <c r="A335" s="5">
        <v>2040214</v>
      </c>
      <c r="B335" s="5" t="s">
        <v>285</v>
      </c>
      <c r="C335" s="7">
        <v>0</v>
      </c>
    </row>
    <row r="336" spans="1:3" ht="17.100000000000001" customHeight="1">
      <c r="A336" s="5">
        <v>2040215</v>
      </c>
      <c r="B336" s="5" t="s">
        <v>286</v>
      </c>
      <c r="C336" s="7">
        <v>0</v>
      </c>
    </row>
    <row r="337" spans="1:3" ht="17.100000000000001" customHeight="1">
      <c r="A337" s="5">
        <v>2040216</v>
      </c>
      <c r="B337" s="5" t="s">
        <v>287</v>
      </c>
      <c r="C337" s="7">
        <v>0</v>
      </c>
    </row>
    <row r="338" spans="1:3" ht="17.100000000000001" customHeight="1">
      <c r="A338" s="5">
        <v>2040217</v>
      </c>
      <c r="B338" s="5" t="s">
        <v>288</v>
      </c>
      <c r="C338" s="7">
        <v>70</v>
      </c>
    </row>
    <row r="339" spans="1:3" ht="17.100000000000001" customHeight="1">
      <c r="A339" s="5">
        <v>2040218</v>
      </c>
      <c r="B339" s="5" t="s">
        <v>289</v>
      </c>
      <c r="C339" s="7">
        <v>0</v>
      </c>
    </row>
    <row r="340" spans="1:3" ht="17.100000000000001" customHeight="1">
      <c r="A340" s="5">
        <v>2040219</v>
      </c>
      <c r="B340" s="5" t="s">
        <v>117</v>
      </c>
      <c r="C340" s="7">
        <v>0</v>
      </c>
    </row>
    <row r="341" spans="1:3" ht="17.100000000000001" customHeight="1">
      <c r="A341" s="5">
        <v>2040250</v>
      </c>
      <c r="B341" s="5" t="s">
        <v>83</v>
      </c>
      <c r="C341" s="7">
        <v>0</v>
      </c>
    </row>
    <row r="342" spans="1:3" ht="17.100000000000001" customHeight="1">
      <c r="A342" s="5">
        <v>2040299</v>
      </c>
      <c r="B342" s="5" t="s">
        <v>290</v>
      </c>
      <c r="C342" s="7">
        <v>613</v>
      </c>
    </row>
    <row r="343" spans="1:3" ht="17.100000000000001" customHeight="1">
      <c r="A343" s="5">
        <v>20403</v>
      </c>
      <c r="B343" s="52" t="s">
        <v>291</v>
      </c>
      <c r="C343" s="7">
        <f>SUM(C344:C349)</f>
        <v>0</v>
      </c>
    </row>
    <row r="344" spans="1:3" ht="17.100000000000001" customHeight="1">
      <c r="A344" s="5">
        <v>2040301</v>
      </c>
      <c r="B344" s="5" t="s">
        <v>74</v>
      </c>
      <c r="C344" s="7">
        <v>0</v>
      </c>
    </row>
    <row r="345" spans="1:3" ht="17.100000000000001" customHeight="1">
      <c r="A345" s="5">
        <v>2040302</v>
      </c>
      <c r="B345" s="5" t="s">
        <v>75</v>
      </c>
      <c r="C345" s="7">
        <v>0</v>
      </c>
    </row>
    <row r="346" spans="1:3" ht="17.100000000000001" customHeight="1">
      <c r="A346" s="5">
        <v>2040303</v>
      </c>
      <c r="B346" s="5" t="s">
        <v>76</v>
      </c>
      <c r="C346" s="7">
        <v>0</v>
      </c>
    </row>
    <row r="347" spans="1:3" ht="17.100000000000001" customHeight="1">
      <c r="A347" s="5">
        <v>2040304</v>
      </c>
      <c r="B347" s="5" t="s">
        <v>292</v>
      </c>
      <c r="C347" s="7">
        <v>0</v>
      </c>
    </row>
    <row r="348" spans="1:3" ht="17.100000000000001" customHeight="1">
      <c r="A348" s="5">
        <v>2040350</v>
      </c>
      <c r="B348" s="5" t="s">
        <v>83</v>
      </c>
      <c r="C348" s="7">
        <v>0</v>
      </c>
    </row>
    <row r="349" spans="1:3" ht="17.100000000000001" customHeight="1">
      <c r="A349" s="5">
        <v>2040399</v>
      </c>
      <c r="B349" s="5" t="s">
        <v>293</v>
      </c>
      <c r="C349" s="7">
        <v>0</v>
      </c>
    </row>
    <row r="350" spans="1:3" ht="17.100000000000001" customHeight="1">
      <c r="A350" s="5">
        <v>20404</v>
      </c>
      <c r="B350" s="52" t="s">
        <v>294</v>
      </c>
      <c r="C350" s="7">
        <f>SUM(C351:C361)</f>
        <v>0</v>
      </c>
    </row>
    <row r="351" spans="1:3" ht="17.100000000000001" customHeight="1">
      <c r="A351" s="5">
        <v>2040401</v>
      </c>
      <c r="B351" s="5" t="s">
        <v>74</v>
      </c>
      <c r="C351" s="7">
        <v>0</v>
      </c>
    </row>
    <row r="352" spans="1:3" ht="17.100000000000001" customHeight="1">
      <c r="A352" s="5">
        <v>2040402</v>
      </c>
      <c r="B352" s="5" t="s">
        <v>75</v>
      </c>
      <c r="C352" s="7">
        <v>0</v>
      </c>
    </row>
    <row r="353" spans="1:3" ht="17.100000000000001" customHeight="1">
      <c r="A353" s="5">
        <v>2040403</v>
      </c>
      <c r="B353" s="5" t="s">
        <v>76</v>
      </c>
      <c r="C353" s="7">
        <v>0</v>
      </c>
    </row>
    <row r="354" spans="1:3" ht="17.100000000000001" customHeight="1">
      <c r="A354" s="5">
        <v>2040404</v>
      </c>
      <c r="B354" s="5" t="s">
        <v>295</v>
      </c>
      <c r="C354" s="7">
        <v>0</v>
      </c>
    </row>
    <row r="355" spans="1:3" ht="17.100000000000001" customHeight="1">
      <c r="A355" s="5">
        <v>2040405</v>
      </c>
      <c r="B355" s="5" t="s">
        <v>296</v>
      </c>
      <c r="C355" s="7">
        <v>0</v>
      </c>
    </row>
    <row r="356" spans="1:3" ht="17.100000000000001" customHeight="1">
      <c r="A356" s="5">
        <v>2040406</v>
      </c>
      <c r="B356" s="5" t="s">
        <v>297</v>
      </c>
      <c r="C356" s="7">
        <v>0</v>
      </c>
    </row>
    <row r="357" spans="1:3" ht="17.100000000000001" customHeight="1">
      <c r="A357" s="5">
        <v>2040407</v>
      </c>
      <c r="B357" s="5" t="s">
        <v>298</v>
      </c>
      <c r="C357" s="7">
        <v>0</v>
      </c>
    </row>
    <row r="358" spans="1:3" ht="17.100000000000001" customHeight="1">
      <c r="A358" s="5">
        <v>2040408</v>
      </c>
      <c r="B358" s="5" t="s">
        <v>299</v>
      </c>
      <c r="C358" s="7">
        <v>0</v>
      </c>
    </row>
    <row r="359" spans="1:3" ht="17.100000000000001" customHeight="1">
      <c r="A359" s="5">
        <v>2040409</v>
      </c>
      <c r="B359" s="5" t="s">
        <v>300</v>
      </c>
      <c r="C359" s="7">
        <v>0</v>
      </c>
    </row>
    <row r="360" spans="1:3" ht="17.100000000000001" customHeight="1">
      <c r="A360" s="5">
        <v>2040450</v>
      </c>
      <c r="B360" s="5" t="s">
        <v>83</v>
      </c>
      <c r="C360" s="7">
        <v>0</v>
      </c>
    </row>
    <row r="361" spans="1:3" ht="17.100000000000001" customHeight="1">
      <c r="A361" s="5">
        <v>2040499</v>
      </c>
      <c r="B361" s="5" t="s">
        <v>301</v>
      </c>
      <c r="C361" s="7">
        <v>0</v>
      </c>
    </row>
    <row r="362" spans="1:3" ht="17.100000000000001" customHeight="1">
      <c r="A362" s="5">
        <v>20405</v>
      </c>
      <c r="B362" s="52" t="s">
        <v>302</v>
      </c>
      <c r="C362" s="7">
        <f>SUM(C363:C370)</f>
        <v>0</v>
      </c>
    </row>
    <row r="363" spans="1:3" ht="17.100000000000001" customHeight="1">
      <c r="A363" s="5">
        <v>2040501</v>
      </c>
      <c r="B363" s="5" t="s">
        <v>74</v>
      </c>
      <c r="C363" s="7">
        <v>0</v>
      </c>
    </row>
    <row r="364" spans="1:3" ht="17.100000000000001" customHeight="1">
      <c r="A364" s="5">
        <v>2040502</v>
      </c>
      <c r="B364" s="5" t="s">
        <v>75</v>
      </c>
      <c r="C364" s="7">
        <v>0</v>
      </c>
    </row>
    <row r="365" spans="1:3" ht="17.100000000000001" customHeight="1">
      <c r="A365" s="5">
        <v>2040503</v>
      </c>
      <c r="B365" s="5" t="s">
        <v>76</v>
      </c>
      <c r="C365" s="7">
        <v>0</v>
      </c>
    </row>
    <row r="366" spans="1:3" ht="17.100000000000001" customHeight="1">
      <c r="A366" s="5">
        <v>2040504</v>
      </c>
      <c r="B366" s="5" t="s">
        <v>303</v>
      </c>
      <c r="C366" s="7">
        <v>0</v>
      </c>
    </row>
    <row r="367" spans="1:3" ht="17.100000000000001" customHeight="1">
      <c r="A367" s="5">
        <v>2040505</v>
      </c>
      <c r="B367" s="5" t="s">
        <v>304</v>
      </c>
      <c r="C367" s="7">
        <v>0</v>
      </c>
    </row>
    <row r="368" spans="1:3" ht="17.100000000000001" customHeight="1">
      <c r="A368" s="5">
        <v>2040506</v>
      </c>
      <c r="B368" s="5" t="s">
        <v>305</v>
      </c>
      <c r="C368" s="7">
        <v>0</v>
      </c>
    </row>
    <row r="369" spans="1:3" ht="17.100000000000001" customHeight="1">
      <c r="A369" s="5">
        <v>2040550</v>
      </c>
      <c r="B369" s="5" t="s">
        <v>83</v>
      </c>
      <c r="C369" s="7">
        <v>0</v>
      </c>
    </row>
    <row r="370" spans="1:3" ht="17.100000000000001" customHeight="1">
      <c r="A370" s="5">
        <v>2040599</v>
      </c>
      <c r="B370" s="5" t="s">
        <v>306</v>
      </c>
      <c r="C370" s="7">
        <v>0</v>
      </c>
    </row>
    <row r="371" spans="1:3" ht="17.100000000000001" customHeight="1">
      <c r="A371" s="5">
        <v>20406</v>
      </c>
      <c r="B371" s="52" t="s">
        <v>307</v>
      </c>
      <c r="C371" s="7">
        <f>SUM(C372:C384)</f>
        <v>30</v>
      </c>
    </row>
    <row r="372" spans="1:3" ht="17.100000000000001" customHeight="1">
      <c r="A372" s="5">
        <v>2040601</v>
      </c>
      <c r="B372" s="5" t="s">
        <v>74</v>
      </c>
      <c r="C372" s="7">
        <v>0</v>
      </c>
    </row>
    <row r="373" spans="1:3" ht="17.100000000000001" customHeight="1">
      <c r="A373" s="5">
        <v>2040602</v>
      </c>
      <c r="B373" s="5" t="s">
        <v>75</v>
      </c>
      <c r="C373" s="7">
        <v>0</v>
      </c>
    </row>
    <row r="374" spans="1:3" ht="17.100000000000001" customHeight="1">
      <c r="A374" s="5">
        <v>2040603</v>
      </c>
      <c r="B374" s="5" t="s">
        <v>76</v>
      </c>
      <c r="C374" s="7">
        <v>0</v>
      </c>
    </row>
    <row r="375" spans="1:3" ht="17.100000000000001" customHeight="1">
      <c r="A375" s="5">
        <v>2040604</v>
      </c>
      <c r="B375" s="5" t="s">
        <v>308</v>
      </c>
      <c r="C375" s="7">
        <v>0</v>
      </c>
    </row>
    <row r="376" spans="1:3" ht="17.100000000000001" customHeight="1">
      <c r="A376" s="5">
        <v>2040605</v>
      </c>
      <c r="B376" s="5" t="s">
        <v>309</v>
      </c>
      <c r="C376" s="7">
        <v>0</v>
      </c>
    </row>
    <row r="377" spans="1:3" ht="17.100000000000001" customHeight="1">
      <c r="A377" s="5">
        <v>2040606</v>
      </c>
      <c r="B377" s="5" t="s">
        <v>310</v>
      </c>
      <c r="C377" s="7">
        <v>0</v>
      </c>
    </row>
    <row r="378" spans="1:3" ht="17.100000000000001" customHeight="1">
      <c r="A378" s="5">
        <v>2040607</v>
      </c>
      <c r="B378" s="5" t="s">
        <v>311</v>
      </c>
      <c r="C378" s="7">
        <v>0</v>
      </c>
    </row>
    <row r="379" spans="1:3" ht="17.100000000000001" customHeight="1">
      <c r="A379" s="5">
        <v>2040608</v>
      </c>
      <c r="B379" s="5" t="s">
        <v>312</v>
      </c>
      <c r="C379" s="7">
        <v>0</v>
      </c>
    </row>
    <row r="380" spans="1:3" ht="17.100000000000001" customHeight="1">
      <c r="A380" s="5">
        <v>2040609</v>
      </c>
      <c r="B380" s="5" t="s">
        <v>313</v>
      </c>
      <c r="C380" s="7">
        <v>30</v>
      </c>
    </row>
    <row r="381" spans="1:3" ht="17.100000000000001" customHeight="1">
      <c r="A381" s="5">
        <v>2040610</v>
      </c>
      <c r="B381" s="5" t="s">
        <v>314</v>
      </c>
      <c r="C381" s="7">
        <v>0</v>
      </c>
    </row>
    <row r="382" spans="1:3" ht="17.100000000000001" customHeight="1">
      <c r="A382" s="5">
        <v>2040611</v>
      </c>
      <c r="B382" s="5" t="s">
        <v>315</v>
      </c>
      <c r="C382" s="7">
        <v>0</v>
      </c>
    </row>
    <row r="383" spans="1:3" ht="17.100000000000001" customHeight="1">
      <c r="A383" s="5">
        <v>2040650</v>
      </c>
      <c r="B383" s="5" t="s">
        <v>83</v>
      </c>
      <c r="C383" s="7">
        <v>0</v>
      </c>
    </row>
    <row r="384" spans="1:3" ht="17.100000000000001" customHeight="1">
      <c r="A384" s="5">
        <v>2040699</v>
      </c>
      <c r="B384" s="5" t="s">
        <v>316</v>
      </c>
      <c r="C384" s="7">
        <v>0</v>
      </c>
    </row>
    <row r="385" spans="1:3" ht="17.100000000000001" customHeight="1">
      <c r="A385" s="5">
        <v>20407</v>
      </c>
      <c r="B385" s="52" t="s">
        <v>317</v>
      </c>
      <c r="C385" s="7">
        <f>SUM(C386:C393)</f>
        <v>0</v>
      </c>
    </row>
    <row r="386" spans="1:3" ht="17.100000000000001" customHeight="1">
      <c r="A386" s="5">
        <v>2040701</v>
      </c>
      <c r="B386" s="5" t="s">
        <v>74</v>
      </c>
      <c r="C386" s="7">
        <v>0</v>
      </c>
    </row>
    <row r="387" spans="1:3" ht="17.100000000000001" customHeight="1">
      <c r="A387" s="5">
        <v>2040702</v>
      </c>
      <c r="B387" s="5" t="s">
        <v>75</v>
      </c>
      <c r="C387" s="7">
        <v>0</v>
      </c>
    </row>
    <row r="388" spans="1:3" ht="17.100000000000001" customHeight="1">
      <c r="A388" s="5">
        <v>2040703</v>
      </c>
      <c r="B388" s="5" t="s">
        <v>76</v>
      </c>
      <c r="C388" s="7">
        <v>0</v>
      </c>
    </row>
    <row r="389" spans="1:3" ht="17.100000000000001" customHeight="1">
      <c r="A389" s="5">
        <v>2040704</v>
      </c>
      <c r="B389" s="5" t="s">
        <v>318</v>
      </c>
      <c r="C389" s="7">
        <v>0</v>
      </c>
    </row>
    <row r="390" spans="1:3" ht="17.100000000000001" customHeight="1">
      <c r="A390" s="5">
        <v>2040705</v>
      </c>
      <c r="B390" s="5" t="s">
        <v>319</v>
      </c>
      <c r="C390" s="7">
        <v>0</v>
      </c>
    </row>
    <row r="391" spans="1:3" ht="17.100000000000001" customHeight="1">
      <c r="A391" s="5">
        <v>2040706</v>
      </c>
      <c r="B391" s="5" t="s">
        <v>320</v>
      </c>
      <c r="C391" s="7">
        <v>0</v>
      </c>
    </row>
    <row r="392" spans="1:3" ht="17.100000000000001" customHeight="1">
      <c r="A392" s="5">
        <v>2040750</v>
      </c>
      <c r="B392" s="5" t="s">
        <v>83</v>
      </c>
      <c r="C392" s="7">
        <v>0</v>
      </c>
    </row>
    <row r="393" spans="1:3" ht="17.100000000000001" customHeight="1">
      <c r="A393" s="5">
        <v>2040799</v>
      </c>
      <c r="B393" s="5" t="s">
        <v>321</v>
      </c>
      <c r="C393" s="7">
        <v>0</v>
      </c>
    </row>
    <row r="394" spans="1:3" ht="17.100000000000001" customHeight="1">
      <c r="A394" s="5">
        <v>20408</v>
      </c>
      <c r="B394" s="52" t="s">
        <v>322</v>
      </c>
      <c r="C394" s="7">
        <f>SUM(C395:C402)</f>
        <v>0</v>
      </c>
    </row>
    <row r="395" spans="1:3" ht="17.100000000000001" customHeight="1">
      <c r="A395" s="5">
        <v>2040801</v>
      </c>
      <c r="B395" s="5" t="s">
        <v>74</v>
      </c>
      <c r="C395" s="7">
        <v>0</v>
      </c>
    </row>
    <row r="396" spans="1:3" ht="17.100000000000001" customHeight="1">
      <c r="A396" s="5">
        <v>2040802</v>
      </c>
      <c r="B396" s="5" t="s">
        <v>75</v>
      </c>
      <c r="C396" s="7">
        <v>0</v>
      </c>
    </row>
    <row r="397" spans="1:3" ht="17.100000000000001" customHeight="1">
      <c r="A397" s="5">
        <v>2040803</v>
      </c>
      <c r="B397" s="5" t="s">
        <v>76</v>
      </c>
      <c r="C397" s="7">
        <v>0</v>
      </c>
    </row>
    <row r="398" spans="1:3" ht="17.100000000000001" customHeight="1">
      <c r="A398" s="5">
        <v>2040804</v>
      </c>
      <c r="B398" s="5" t="s">
        <v>323</v>
      </c>
      <c r="C398" s="7">
        <v>0</v>
      </c>
    </row>
    <row r="399" spans="1:3" ht="17.100000000000001" customHeight="1">
      <c r="A399" s="5">
        <v>2040805</v>
      </c>
      <c r="B399" s="5" t="s">
        <v>324</v>
      </c>
      <c r="C399" s="7">
        <v>0</v>
      </c>
    </row>
    <row r="400" spans="1:3" ht="17.100000000000001" customHeight="1">
      <c r="A400" s="5">
        <v>2040806</v>
      </c>
      <c r="B400" s="5" t="s">
        <v>325</v>
      </c>
      <c r="C400" s="7">
        <v>0</v>
      </c>
    </row>
    <row r="401" spans="1:3" ht="17.100000000000001" customHeight="1">
      <c r="A401" s="5">
        <v>2040850</v>
      </c>
      <c r="B401" s="5" t="s">
        <v>83</v>
      </c>
      <c r="C401" s="7">
        <v>0</v>
      </c>
    </row>
    <row r="402" spans="1:3" ht="17.100000000000001" customHeight="1">
      <c r="A402" s="5">
        <v>2040899</v>
      </c>
      <c r="B402" s="5" t="s">
        <v>326</v>
      </c>
      <c r="C402" s="7">
        <v>0</v>
      </c>
    </row>
    <row r="403" spans="1:3" ht="17.100000000000001" customHeight="1">
      <c r="A403" s="5">
        <v>20409</v>
      </c>
      <c r="B403" s="52" t="s">
        <v>327</v>
      </c>
      <c r="C403" s="7">
        <f>SUM(C404:C410)</f>
        <v>0</v>
      </c>
    </row>
    <row r="404" spans="1:3" ht="17.100000000000001" customHeight="1">
      <c r="A404" s="5">
        <v>2040901</v>
      </c>
      <c r="B404" s="5" t="s">
        <v>74</v>
      </c>
      <c r="C404" s="7">
        <v>0</v>
      </c>
    </row>
    <row r="405" spans="1:3" ht="17.100000000000001" customHeight="1">
      <c r="A405" s="5">
        <v>2040902</v>
      </c>
      <c r="B405" s="5" t="s">
        <v>75</v>
      </c>
      <c r="C405" s="7">
        <v>0</v>
      </c>
    </row>
    <row r="406" spans="1:3" ht="17.100000000000001" customHeight="1">
      <c r="A406" s="5">
        <v>2040903</v>
      </c>
      <c r="B406" s="5" t="s">
        <v>76</v>
      </c>
      <c r="C406" s="7">
        <v>0</v>
      </c>
    </row>
    <row r="407" spans="1:3" ht="17.100000000000001" customHeight="1">
      <c r="A407" s="5">
        <v>2040904</v>
      </c>
      <c r="B407" s="5" t="s">
        <v>328</v>
      </c>
      <c r="C407" s="7">
        <v>0</v>
      </c>
    </row>
    <row r="408" spans="1:3" ht="17.100000000000001" customHeight="1">
      <c r="A408" s="5">
        <v>2040905</v>
      </c>
      <c r="B408" s="5" t="s">
        <v>329</v>
      </c>
      <c r="C408" s="7">
        <v>0</v>
      </c>
    </row>
    <row r="409" spans="1:3" ht="17.100000000000001" customHeight="1">
      <c r="A409" s="5">
        <v>2040950</v>
      </c>
      <c r="B409" s="5" t="s">
        <v>83</v>
      </c>
      <c r="C409" s="7">
        <v>0</v>
      </c>
    </row>
    <row r="410" spans="1:3" ht="17.100000000000001" customHeight="1">
      <c r="A410" s="5">
        <v>2040999</v>
      </c>
      <c r="B410" s="5" t="s">
        <v>330</v>
      </c>
      <c r="C410" s="7">
        <v>0</v>
      </c>
    </row>
    <row r="411" spans="1:3" ht="17.100000000000001" customHeight="1">
      <c r="A411" s="5">
        <v>20410</v>
      </c>
      <c r="B411" s="52" t="s">
        <v>331</v>
      </c>
      <c r="C411" s="7">
        <f>SUM(C412:C418)</f>
        <v>0</v>
      </c>
    </row>
    <row r="412" spans="1:3" ht="17.100000000000001" customHeight="1">
      <c r="A412" s="5">
        <v>2041001</v>
      </c>
      <c r="B412" s="5" t="s">
        <v>74</v>
      </c>
      <c r="C412" s="7">
        <v>0</v>
      </c>
    </row>
    <row r="413" spans="1:3" ht="17.100000000000001" customHeight="1">
      <c r="A413" s="5">
        <v>2041002</v>
      </c>
      <c r="B413" s="5" t="s">
        <v>75</v>
      </c>
      <c r="C413" s="7">
        <v>0</v>
      </c>
    </row>
    <row r="414" spans="1:3" ht="17.100000000000001" customHeight="1">
      <c r="A414" s="5">
        <v>2041003</v>
      </c>
      <c r="B414" s="5" t="s">
        <v>332</v>
      </c>
      <c r="C414" s="7">
        <v>0</v>
      </c>
    </row>
    <row r="415" spans="1:3" ht="17.100000000000001" customHeight="1">
      <c r="A415" s="5">
        <v>2041004</v>
      </c>
      <c r="B415" s="5" t="s">
        <v>333</v>
      </c>
      <c r="C415" s="7">
        <v>0</v>
      </c>
    </row>
    <row r="416" spans="1:3" ht="17.100000000000001" customHeight="1">
      <c r="A416" s="5">
        <v>2041005</v>
      </c>
      <c r="B416" s="5" t="s">
        <v>334</v>
      </c>
      <c r="C416" s="7">
        <v>0</v>
      </c>
    </row>
    <row r="417" spans="1:3" ht="17.100000000000001" customHeight="1">
      <c r="A417" s="5">
        <v>2041006</v>
      </c>
      <c r="B417" s="5" t="s">
        <v>287</v>
      </c>
      <c r="C417" s="7">
        <v>0</v>
      </c>
    </row>
    <row r="418" spans="1:3" ht="17.100000000000001" customHeight="1">
      <c r="A418" s="5">
        <v>2041099</v>
      </c>
      <c r="B418" s="5" t="s">
        <v>335</v>
      </c>
      <c r="C418" s="7">
        <v>0</v>
      </c>
    </row>
    <row r="419" spans="1:3" ht="17.100000000000001" customHeight="1">
      <c r="A419" s="5">
        <v>20411</v>
      </c>
      <c r="B419" s="52" t="s">
        <v>336</v>
      </c>
      <c r="C419" s="7">
        <f>SUM(C420:C427)</f>
        <v>0</v>
      </c>
    </row>
    <row r="420" spans="1:3" ht="17.100000000000001" customHeight="1">
      <c r="A420" s="5">
        <v>2041101</v>
      </c>
      <c r="B420" s="5" t="s">
        <v>337</v>
      </c>
      <c r="C420" s="7">
        <v>0</v>
      </c>
    </row>
    <row r="421" spans="1:3" ht="17.100000000000001" customHeight="1">
      <c r="A421" s="5">
        <v>2041102</v>
      </c>
      <c r="B421" s="5" t="s">
        <v>74</v>
      </c>
      <c r="C421" s="7">
        <v>0</v>
      </c>
    </row>
    <row r="422" spans="1:3" ht="17.100000000000001" customHeight="1">
      <c r="A422" s="5">
        <v>2041103</v>
      </c>
      <c r="B422" s="5" t="s">
        <v>338</v>
      </c>
      <c r="C422" s="7">
        <v>0</v>
      </c>
    </row>
    <row r="423" spans="1:3" ht="17.100000000000001" customHeight="1">
      <c r="A423" s="5">
        <v>2041104</v>
      </c>
      <c r="B423" s="5" t="s">
        <v>339</v>
      </c>
      <c r="C423" s="7">
        <v>0</v>
      </c>
    </row>
    <row r="424" spans="1:3" ht="17.100000000000001" customHeight="1">
      <c r="A424" s="5">
        <v>2041105</v>
      </c>
      <c r="B424" s="5" t="s">
        <v>340</v>
      </c>
      <c r="C424" s="7">
        <v>0</v>
      </c>
    </row>
    <row r="425" spans="1:3" ht="17.100000000000001" customHeight="1">
      <c r="A425" s="5">
        <v>2041106</v>
      </c>
      <c r="B425" s="5" t="s">
        <v>341</v>
      </c>
      <c r="C425" s="7">
        <v>0</v>
      </c>
    </row>
    <row r="426" spans="1:3" ht="17.100000000000001" customHeight="1">
      <c r="A426" s="5">
        <v>2041107</v>
      </c>
      <c r="B426" s="5" t="s">
        <v>342</v>
      </c>
      <c r="C426" s="7">
        <v>0</v>
      </c>
    </row>
    <row r="427" spans="1:3" ht="17.100000000000001" customHeight="1">
      <c r="A427" s="5">
        <v>2041108</v>
      </c>
      <c r="B427" s="5" t="s">
        <v>343</v>
      </c>
      <c r="C427" s="7">
        <v>0</v>
      </c>
    </row>
    <row r="428" spans="1:3" ht="17.100000000000001" customHeight="1">
      <c r="A428" s="5">
        <v>20499</v>
      </c>
      <c r="B428" s="52" t="s">
        <v>344</v>
      </c>
      <c r="C428" s="7">
        <f>C429+C430</f>
        <v>310</v>
      </c>
    </row>
    <row r="429" spans="1:3" ht="17.100000000000001" customHeight="1">
      <c r="A429" s="5">
        <v>2049901</v>
      </c>
      <c r="B429" s="5" t="s">
        <v>345</v>
      </c>
      <c r="C429" s="7">
        <v>310</v>
      </c>
    </row>
    <row r="430" spans="1:3" ht="17.100000000000001" customHeight="1">
      <c r="A430" s="5">
        <v>2049902</v>
      </c>
      <c r="B430" s="5" t="s">
        <v>346</v>
      </c>
      <c r="C430" s="7">
        <v>0</v>
      </c>
    </row>
    <row r="431" spans="1:3" ht="17.100000000000001" customHeight="1">
      <c r="A431" s="5">
        <v>205</v>
      </c>
      <c r="B431" s="52" t="s">
        <v>347</v>
      </c>
      <c r="C431" s="7">
        <f>SUM(C432,C437,C446,C453,C459,C463,C467,C471,C477,C484)</f>
        <v>17877</v>
      </c>
    </row>
    <row r="432" spans="1:3" ht="17.100000000000001" customHeight="1">
      <c r="A432" s="5">
        <v>20501</v>
      </c>
      <c r="B432" s="52" t="s">
        <v>348</v>
      </c>
      <c r="C432" s="7">
        <f>SUM(C433:C436)</f>
        <v>139</v>
      </c>
    </row>
    <row r="433" spans="1:3" ht="17.100000000000001" customHeight="1">
      <c r="A433" s="5">
        <v>2050101</v>
      </c>
      <c r="B433" s="5" t="s">
        <v>74</v>
      </c>
      <c r="C433" s="7">
        <v>129</v>
      </c>
    </row>
    <row r="434" spans="1:3" ht="17.100000000000001" customHeight="1">
      <c r="A434" s="5">
        <v>2050102</v>
      </c>
      <c r="B434" s="5" t="s">
        <v>75</v>
      </c>
      <c r="C434" s="7">
        <v>0</v>
      </c>
    </row>
    <row r="435" spans="1:3" ht="17.100000000000001" customHeight="1">
      <c r="A435" s="5">
        <v>2050103</v>
      </c>
      <c r="B435" s="5" t="s">
        <v>76</v>
      </c>
      <c r="C435" s="7">
        <v>0</v>
      </c>
    </row>
    <row r="436" spans="1:3" ht="17.100000000000001" customHeight="1">
      <c r="A436" s="5">
        <v>2050199</v>
      </c>
      <c r="B436" s="5" t="s">
        <v>349</v>
      </c>
      <c r="C436" s="7">
        <v>10</v>
      </c>
    </row>
    <row r="437" spans="1:3" ht="17.100000000000001" customHeight="1">
      <c r="A437" s="5">
        <v>20502</v>
      </c>
      <c r="B437" s="52" t="s">
        <v>350</v>
      </c>
      <c r="C437" s="7">
        <f>SUM(C438:C445)</f>
        <v>15088</v>
      </c>
    </row>
    <row r="438" spans="1:3" ht="17.100000000000001" customHeight="1">
      <c r="A438" s="5">
        <v>2050201</v>
      </c>
      <c r="B438" s="5" t="s">
        <v>351</v>
      </c>
      <c r="C438" s="7">
        <v>527</v>
      </c>
    </row>
    <row r="439" spans="1:3" ht="17.100000000000001" customHeight="1">
      <c r="A439" s="5">
        <v>2050202</v>
      </c>
      <c r="B439" s="5" t="s">
        <v>352</v>
      </c>
      <c r="C439" s="7">
        <v>1083</v>
      </c>
    </row>
    <row r="440" spans="1:3" ht="17.100000000000001" customHeight="1">
      <c r="A440" s="5">
        <v>2050203</v>
      </c>
      <c r="B440" s="5" t="s">
        <v>353</v>
      </c>
      <c r="C440" s="7">
        <v>0</v>
      </c>
    </row>
    <row r="441" spans="1:3" ht="17.100000000000001" customHeight="1">
      <c r="A441" s="5">
        <v>2050204</v>
      </c>
      <c r="B441" s="5" t="s">
        <v>354</v>
      </c>
      <c r="C441" s="7">
        <v>0</v>
      </c>
    </row>
    <row r="442" spans="1:3" ht="17.100000000000001" customHeight="1">
      <c r="A442" s="5">
        <v>2050205</v>
      </c>
      <c r="B442" s="5" t="s">
        <v>355</v>
      </c>
      <c r="C442" s="7">
        <v>0</v>
      </c>
    </row>
    <row r="443" spans="1:3" ht="17.100000000000001" customHeight="1">
      <c r="A443" s="5">
        <v>2050206</v>
      </c>
      <c r="B443" s="5" t="s">
        <v>356</v>
      </c>
      <c r="C443" s="7">
        <v>0</v>
      </c>
    </row>
    <row r="444" spans="1:3" ht="17.100000000000001" customHeight="1">
      <c r="A444" s="5">
        <v>2050207</v>
      </c>
      <c r="B444" s="5" t="s">
        <v>357</v>
      </c>
      <c r="C444" s="7">
        <v>0</v>
      </c>
    </row>
    <row r="445" spans="1:3" ht="17.100000000000001" customHeight="1">
      <c r="A445" s="5">
        <v>2050299</v>
      </c>
      <c r="B445" s="5" t="s">
        <v>358</v>
      </c>
      <c r="C445" s="7">
        <v>13478</v>
      </c>
    </row>
    <row r="446" spans="1:3" ht="17.100000000000001" customHeight="1">
      <c r="A446" s="5">
        <v>20503</v>
      </c>
      <c r="B446" s="52" t="s">
        <v>359</v>
      </c>
      <c r="C446" s="7">
        <f>SUM(C447:C452)</f>
        <v>566</v>
      </c>
    </row>
    <row r="447" spans="1:3" ht="17.100000000000001" customHeight="1">
      <c r="A447" s="5">
        <v>2050301</v>
      </c>
      <c r="B447" s="5" t="s">
        <v>360</v>
      </c>
      <c r="C447" s="7">
        <v>0</v>
      </c>
    </row>
    <row r="448" spans="1:3" ht="17.100000000000001" customHeight="1">
      <c r="A448" s="5">
        <v>2050302</v>
      </c>
      <c r="B448" s="5" t="s">
        <v>361</v>
      </c>
      <c r="C448" s="7">
        <v>414</v>
      </c>
    </row>
    <row r="449" spans="1:3" ht="17.100000000000001" customHeight="1">
      <c r="A449" s="5">
        <v>2050303</v>
      </c>
      <c r="B449" s="5" t="s">
        <v>362</v>
      </c>
      <c r="C449" s="7">
        <v>56</v>
      </c>
    </row>
    <row r="450" spans="1:3" ht="17.100000000000001" customHeight="1">
      <c r="A450" s="5">
        <v>2050304</v>
      </c>
      <c r="B450" s="5" t="s">
        <v>363</v>
      </c>
      <c r="C450" s="7">
        <v>0</v>
      </c>
    </row>
    <row r="451" spans="1:3" ht="17.100000000000001" customHeight="1">
      <c r="A451" s="5">
        <v>2050305</v>
      </c>
      <c r="B451" s="5" t="s">
        <v>364</v>
      </c>
      <c r="C451" s="7">
        <v>80</v>
      </c>
    </row>
    <row r="452" spans="1:3" ht="17.100000000000001" customHeight="1">
      <c r="A452" s="5">
        <v>2050399</v>
      </c>
      <c r="B452" s="5" t="s">
        <v>365</v>
      </c>
      <c r="C452" s="7">
        <v>16</v>
      </c>
    </row>
    <row r="453" spans="1:3" ht="17.100000000000001" customHeight="1">
      <c r="A453" s="5">
        <v>20504</v>
      </c>
      <c r="B453" s="52" t="s">
        <v>366</v>
      </c>
      <c r="C453" s="7">
        <f>SUM(C454:C458)</f>
        <v>0</v>
      </c>
    </row>
    <row r="454" spans="1:3" ht="17.100000000000001" customHeight="1">
      <c r="A454" s="5">
        <v>2050401</v>
      </c>
      <c r="B454" s="5" t="s">
        <v>367</v>
      </c>
      <c r="C454" s="7">
        <v>0</v>
      </c>
    </row>
    <row r="455" spans="1:3" ht="17.100000000000001" customHeight="1">
      <c r="A455" s="5">
        <v>2050402</v>
      </c>
      <c r="B455" s="5" t="s">
        <v>368</v>
      </c>
      <c r="C455" s="7">
        <v>0</v>
      </c>
    </row>
    <row r="456" spans="1:3" ht="17.100000000000001" customHeight="1">
      <c r="A456" s="5">
        <v>2050403</v>
      </c>
      <c r="B456" s="5" t="s">
        <v>369</v>
      </c>
      <c r="C456" s="7">
        <v>0</v>
      </c>
    </row>
    <row r="457" spans="1:3" ht="17.100000000000001" customHeight="1">
      <c r="A457" s="5">
        <v>2050404</v>
      </c>
      <c r="B457" s="5" t="s">
        <v>370</v>
      </c>
      <c r="C457" s="7">
        <v>0</v>
      </c>
    </row>
    <row r="458" spans="1:3" ht="17.100000000000001" customHeight="1">
      <c r="A458" s="5">
        <v>2050499</v>
      </c>
      <c r="B458" s="5" t="s">
        <v>371</v>
      </c>
      <c r="C458" s="7">
        <v>0</v>
      </c>
    </row>
    <row r="459" spans="1:3" ht="17.100000000000001" customHeight="1">
      <c r="A459" s="5">
        <v>20505</v>
      </c>
      <c r="B459" s="52" t="s">
        <v>372</v>
      </c>
      <c r="C459" s="7">
        <f>SUM(C460:C462)</f>
        <v>0</v>
      </c>
    </row>
    <row r="460" spans="1:3" ht="17.100000000000001" customHeight="1">
      <c r="A460" s="5">
        <v>2050501</v>
      </c>
      <c r="B460" s="5" t="s">
        <v>373</v>
      </c>
      <c r="C460" s="7">
        <v>0</v>
      </c>
    </row>
    <row r="461" spans="1:3" ht="17.100000000000001" customHeight="1">
      <c r="A461" s="5">
        <v>2050502</v>
      </c>
      <c r="B461" s="5" t="s">
        <v>374</v>
      </c>
      <c r="C461" s="7">
        <v>0</v>
      </c>
    </row>
    <row r="462" spans="1:3" ht="17.100000000000001" customHeight="1">
      <c r="A462" s="5">
        <v>2050599</v>
      </c>
      <c r="B462" s="5" t="s">
        <v>375</v>
      </c>
      <c r="C462" s="7">
        <v>0</v>
      </c>
    </row>
    <row r="463" spans="1:3" ht="17.100000000000001" customHeight="1">
      <c r="A463" s="5">
        <v>20506</v>
      </c>
      <c r="B463" s="52" t="s">
        <v>376</v>
      </c>
      <c r="C463" s="7">
        <f>SUM(C464:C466)</f>
        <v>0</v>
      </c>
    </row>
    <row r="464" spans="1:3" ht="17.100000000000001" customHeight="1">
      <c r="A464" s="5">
        <v>2050601</v>
      </c>
      <c r="B464" s="5" t="s">
        <v>377</v>
      </c>
      <c r="C464" s="7">
        <v>0</v>
      </c>
    </row>
    <row r="465" spans="1:3" ht="17.100000000000001" customHeight="1">
      <c r="A465" s="5">
        <v>2050602</v>
      </c>
      <c r="B465" s="5" t="s">
        <v>378</v>
      </c>
      <c r="C465" s="7">
        <v>0</v>
      </c>
    </row>
    <row r="466" spans="1:3" ht="17.100000000000001" customHeight="1">
      <c r="A466" s="5">
        <v>2050699</v>
      </c>
      <c r="B466" s="5" t="s">
        <v>379</v>
      </c>
      <c r="C466" s="7">
        <v>0</v>
      </c>
    </row>
    <row r="467" spans="1:3" ht="17.100000000000001" customHeight="1">
      <c r="A467" s="5">
        <v>20507</v>
      </c>
      <c r="B467" s="52" t="s">
        <v>380</v>
      </c>
      <c r="C467" s="7">
        <f>SUM(C468:C470)</f>
        <v>0</v>
      </c>
    </row>
    <row r="468" spans="1:3" ht="17.100000000000001" customHeight="1">
      <c r="A468" s="5">
        <v>2050701</v>
      </c>
      <c r="B468" s="5" t="s">
        <v>381</v>
      </c>
      <c r="C468" s="7">
        <v>0</v>
      </c>
    </row>
    <row r="469" spans="1:3" ht="17.100000000000001" customHeight="1">
      <c r="A469" s="5">
        <v>2050702</v>
      </c>
      <c r="B469" s="5" t="s">
        <v>382</v>
      </c>
      <c r="C469" s="7">
        <v>0</v>
      </c>
    </row>
    <row r="470" spans="1:3" ht="17.100000000000001" customHeight="1">
      <c r="A470" s="5">
        <v>2050799</v>
      </c>
      <c r="B470" s="5" t="s">
        <v>383</v>
      </c>
      <c r="C470" s="7">
        <v>0</v>
      </c>
    </row>
    <row r="471" spans="1:3" ht="17.100000000000001" customHeight="1">
      <c r="A471" s="5">
        <v>20508</v>
      </c>
      <c r="B471" s="52" t="s">
        <v>384</v>
      </c>
      <c r="C471" s="7">
        <f>SUM(C472:C476)</f>
        <v>243</v>
      </c>
    </row>
    <row r="472" spans="1:3" ht="17.100000000000001" customHeight="1">
      <c r="A472" s="5">
        <v>2050801</v>
      </c>
      <c r="B472" s="5" t="s">
        <v>385</v>
      </c>
      <c r="C472" s="7">
        <v>0</v>
      </c>
    </row>
    <row r="473" spans="1:3" ht="17.100000000000001" customHeight="1">
      <c r="A473" s="5">
        <v>2050802</v>
      </c>
      <c r="B473" s="5" t="s">
        <v>386</v>
      </c>
      <c r="C473" s="7">
        <v>243</v>
      </c>
    </row>
    <row r="474" spans="1:3" ht="17.100000000000001" customHeight="1">
      <c r="A474" s="5">
        <v>2050803</v>
      </c>
      <c r="B474" s="5" t="s">
        <v>387</v>
      </c>
      <c r="C474" s="7">
        <v>0</v>
      </c>
    </row>
    <row r="475" spans="1:3" ht="17.100000000000001" customHeight="1">
      <c r="A475" s="5">
        <v>2050804</v>
      </c>
      <c r="B475" s="5" t="s">
        <v>388</v>
      </c>
      <c r="C475" s="7">
        <v>0</v>
      </c>
    </row>
    <row r="476" spans="1:3" ht="17.100000000000001" customHeight="1">
      <c r="A476" s="5">
        <v>2050899</v>
      </c>
      <c r="B476" s="5" t="s">
        <v>389</v>
      </c>
      <c r="C476" s="7">
        <v>0</v>
      </c>
    </row>
    <row r="477" spans="1:3" ht="17.100000000000001" customHeight="1">
      <c r="A477" s="5">
        <v>20509</v>
      </c>
      <c r="B477" s="52" t="s">
        <v>390</v>
      </c>
      <c r="C477" s="7">
        <f>SUM(C478:C483)</f>
        <v>1268</v>
      </c>
    </row>
    <row r="478" spans="1:3" ht="17.100000000000001" customHeight="1">
      <c r="A478" s="5">
        <v>2050901</v>
      </c>
      <c r="B478" s="5" t="s">
        <v>391</v>
      </c>
      <c r="C478" s="7">
        <v>0</v>
      </c>
    </row>
    <row r="479" spans="1:3" ht="17.100000000000001" customHeight="1">
      <c r="A479" s="5">
        <v>2050902</v>
      </c>
      <c r="B479" s="5" t="s">
        <v>392</v>
      </c>
      <c r="C479" s="7">
        <v>0</v>
      </c>
    </row>
    <row r="480" spans="1:3" ht="17.100000000000001" customHeight="1">
      <c r="A480" s="5">
        <v>2050903</v>
      </c>
      <c r="B480" s="5" t="s">
        <v>393</v>
      </c>
      <c r="C480" s="7">
        <v>0</v>
      </c>
    </row>
    <row r="481" spans="1:3" ht="17.100000000000001" customHeight="1">
      <c r="A481" s="5">
        <v>2050904</v>
      </c>
      <c r="B481" s="5" t="s">
        <v>394</v>
      </c>
      <c r="C481" s="7">
        <v>0</v>
      </c>
    </row>
    <row r="482" spans="1:3" ht="17.100000000000001" customHeight="1">
      <c r="A482" s="5">
        <v>2050905</v>
      </c>
      <c r="B482" s="5" t="s">
        <v>395</v>
      </c>
      <c r="C482" s="7">
        <v>0</v>
      </c>
    </row>
    <row r="483" spans="1:3" ht="17.100000000000001" customHeight="1">
      <c r="A483" s="5">
        <v>2050999</v>
      </c>
      <c r="B483" s="5" t="s">
        <v>396</v>
      </c>
      <c r="C483" s="7">
        <v>1268</v>
      </c>
    </row>
    <row r="484" spans="1:3" ht="17.100000000000001" customHeight="1">
      <c r="A484" s="5">
        <v>20599</v>
      </c>
      <c r="B484" s="52" t="s">
        <v>397</v>
      </c>
      <c r="C484" s="7">
        <f>C485</f>
        <v>573</v>
      </c>
    </row>
    <row r="485" spans="1:3" ht="17.100000000000001" customHeight="1">
      <c r="A485" s="5">
        <v>2059999</v>
      </c>
      <c r="B485" s="5" t="s">
        <v>398</v>
      </c>
      <c r="C485" s="7">
        <v>573</v>
      </c>
    </row>
    <row r="486" spans="1:3" ht="17.100000000000001" customHeight="1">
      <c r="A486" s="5">
        <v>206</v>
      </c>
      <c r="B486" s="52" t="s">
        <v>399</v>
      </c>
      <c r="C486" s="7">
        <f>SUM(C487,C492,C501,C507,C513,C518,C523,C530,C534,C537)</f>
        <v>6930</v>
      </c>
    </row>
    <row r="487" spans="1:3" ht="17.100000000000001" customHeight="1">
      <c r="A487" s="5">
        <v>20601</v>
      </c>
      <c r="B487" s="52" t="s">
        <v>400</v>
      </c>
      <c r="C487" s="7">
        <f>SUM(C488:C491)</f>
        <v>190</v>
      </c>
    </row>
    <row r="488" spans="1:3" ht="17.100000000000001" customHeight="1">
      <c r="A488" s="5">
        <v>2060101</v>
      </c>
      <c r="B488" s="5" t="s">
        <v>74</v>
      </c>
      <c r="C488" s="7">
        <v>124</v>
      </c>
    </row>
    <row r="489" spans="1:3" ht="17.100000000000001" customHeight="1">
      <c r="A489" s="5">
        <v>2060102</v>
      </c>
      <c r="B489" s="5" t="s">
        <v>75</v>
      </c>
      <c r="C489" s="7">
        <v>0</v>
      </c>
    </row>
    <row r="490" spans="1:3" ht="17.100000000000001" customHeight="1">
      <c r="A490" s="5">
        <v>2060103</v>
      </c>
      <c r="B490" s="5" t="s">
        <v>76</v>
      </c>
      <c r="C490" s="7">
        <v>0</v>
      </c>
    </row>
    <row r="491" spans="1:3" ht="17.100000000000001" customHeight="1">
      <c r="A491" s="5">
        <v>2060199</v>
      </c>
      <c r="B491" s="5" t="s">
        <v>401</v>
      </c>
      <c r="C491" s="7">
        <v>66</v>
      </c>
    </row>
    <row r="492" spans="1:3" ht="17.100000000000001" customHeight="1">
      <c r="A492" s="5">
        <v>20602</v>
      </c>
      <c r="B492" s="52" t="s">
        <v>402</v>
      </c>
      <c r="C492" s="7">
        <f>SUM(C493:C500)</f>
        <v>0</v>
      </c>
    </row>
    <row r="493" spans="1:3" ht="17.100000000000001" customHeight="1">
      <c r="A493" s="5">
        <v>2060201</v>
      </c>
      <c r="B493" s="5" t="s">
        <v>403</v>
      </c>
      <c r="C493" s="7">
        <v>0</v>
      </c>
    </row>
    <row r="494" spans="1:3" ht="17.100000000000001" customHeight="1">
      <c r="A494" s="5">
        <v>2060202</v>
      </c>
      <c r="B494" s="5" t="s">
        <v>404</v>
      </c>
      <c r="C494" s="7">
        <v>0</v>
      </c>
    </row>
    <row r="495" spans="1:3" ht="17.100000000000001" customHeight="1">
      <c r="A495" s="5">
        <v>2060203</v>
      </c>
      <c r="B495" s="5" t="s">
        <v>405</v>
      </c>
      <c r="C495" s="7">
        <v>0</v>
      </c>
    </row>
    <row r="496" spans="1:3" ht="17.100000000000001" customHeight="1">
      <c r="A496" s="5">
        <v>2060204</v>
      </c>
      <c r="B496" s="5" t="s">
        <v>406</v>
      </c>
      <c r="C496" s="7">
        <v>0</v>
      </c>
    </row>
    <row r="497" spans="1:3" ht="17.100000000000001" customHeight="1">
      <c r="A497" s="5">
        <v>2060205</v>
      </c>
      <c r="B497" s="5" t="s">
        <v>407</v>
      </c>
      <c r="C497" s="7">
        <v>0</v>
      </c>
    </row>
    <row r="498" spans="1:3" ht="17.100000000000001" customHeight="1">
      <c r="A498" s="5">
        <v>2060206</v>
      </c>
      <c r="B498" s="5" t="s">
        <v>408</v>
      </c>
      <c r="C498" s="7">
        <v>0</v>
      </c>
    </row>
    <row r="499" spans="1:3" ht="17.100000000000001" customHeight="1">
      <c r="A499" s="5">
        <v>2060207</v>
      </c>
      <c r="B499" s="5" t="s">
        <v>409</v>
      </c>
      <c r="C499" s="7">
        <v>0</v>
      </c>
    </row>
    <row r="500" spans="1:3" ht="17.100000000000001" customHeight="1">
      <c r="A500" s="5">
        <v>2060299</v>
      </c>
      <c r="B500" s="5" t="s">
        <v>410</v>
      </c>
      <c r="C500" s="7">
        <v>0</v>
      </c>
    </row>
    <row r="501" spans="1:3" ht="17.100000000000001" customHeight="1">
      <c r="A501" s="5">
        <v>20603</v>
      </c>
      <c r="B501" s="52" t="s">
        <v>411</v>
      </c>
      <c r="C501" s="7">
        <f>SUM(C502:C506)</f>
        <v>0</v>
      </c>
    </row>
    <row r="502" spans="1:3" ht="17.100000000000001" customHeight="1">
      <c r="A502" s="5">
        <v>2060301</v>
      </c>
      <c r="B502" s="5" t="s">
        <v>403</v>
      </c>
      <c r="C502" s="7">
        <v>0</v>
      </c>
    </row>
    <row r="503" spans="1:3" ht="17.100000000000001" customHeight="1">
      <c r="A503" s="5">
        <v>2060302</v>
      </c>
      <c r="B503" s="5" t="s">
        <v>412</v>
      </c>
      <c r="C503" s="7">
        <v>0</v>
      </c>
    </row>
    <row r="504" spans="1:3" ht="17.100000000000001" customHeight="1">
      <c r="A504" s="5">
        <v>2060303</v>
      </c>
      <c r="B504" s="5" t="s">
        <v>413</v>
      </c>
      <c r="C504" s="7">
        <v>0</v>
      </c>
    </row>
    <row r="505" spans="1:3" ht="17.100000000000001" customHeight="1">
      <c r="A505" s="5">
        <v>2060304</v>
      </c>
      <c r="B505" s="5" t="s">
        <v>414</v>
      </c>
      <c r="C505" s="7">
        <v>0</v>
      </c>
    </row>
    <row r="506" spans="1:3" ht="17.100000000000001" customHeight="1">
      <c r="A506" s="5">
        <v>2060399</v>
      </c>
      <c r="B506" s="5" t="s">
        <v>415</v>
      </c>
      <c r="C506" s="7">
        <v>0</v>
      </c>
    </row>
    <row r="507" spans="1:3" ht="17.100000000000001" customHeight="1">
      <c r="A507" s="5">
        <v>20604</v>
      </c>
      <c r="B507" s="52" t="s">
        <v>416</v>
      </c>
      <c r="C507" s="7">
        <f>SUM(C508:C512)</f>
        <v>4894</v>
      </c>
    </row>
    <row r="508" spans="1:3" ht="17.100000000000001" customHeight="1">
      <c r="A508" s="5">
        <v>2060401</v>
      </c>
      <c r="B508" s="5" t="s">
        <v>403</v>
      </c>
      <c r="C508" s="7">
        <v>0</v>
      </c>
    </row>
    <row r="509" spans="1:3" ht="17.100000000000001" customHeight="1">
      <c r="A509" s="5">
        <v>2060402</v>
      </c>
      <c r="B509" s="5" t="s">
        <v>417</v>
      </c>
      <c r="C509" s="7">
        <v>0</v>
      </c>
    </row>
    <row r="510" spans="1:3" ht="17.100000000000001" customHeight="1">
      <c r="A510" s="5">
        <v>2060403</v>
      </c>
      <c r="B510" s="5" t="s">
        <v>418</v>
      </c>
      <c r="C510" s="7">
        <v>0</v>
      </c>
    </row>
    <row r="511" spans="1:3" ht="17.100000000000001" customHeight="1">
      <c r="A511" s="5">
        <v>2060404</v>
      </c>
      <c r="B511" s="5" t="s">
        <v>419</v>
      </c>
      <c r="C511" s="7">
        <v>4894</v>
      </c>
    </row>
    <row r="512" spans="1:3" ht="17.100000000000001" customHeight="1">
      <c r="A512" s="5">
        <v>2060499</v>
      </c>
      <c r="B512" s="5" t="s">
        <v>420</v>
      </c>
      <c r="C512" s="7">
        <v>0</v>
      </c>
    </row>
    <row r="513" spans="1:3" ht="17.100000000000001" customHeight="1">
      <c r="A513" s="5">
        <v>20605</v>
      </c>
      <c r="B513" s="52" t="s">
        <v>421</v>
      </c>
      <c r="C513" s="7">
        <f>SUM(C514:C517)</f>
        <v>0</v>
      </c>
    </row>
    <row r="514" spans="1:3" ht="17.100000000000001" customHeight="1">
      <c r="A514" s="5">
        <v>2060501</v>
      </c>
      <c r="B514" s="5" t="s">
        <v>403</v>
      </c>
      <c r="C514" s="7">
        <v>0</v>
      </c>
    </row>
    <row r="515" spans="1:3" ht="17.100000000000001" customHeight="1">
      <c r="A515" s="5">
        <v>2060502</v>
      </c>
      <c r="B515" s="5" t="s">
        <v>422</v>
      </c>
      <c r="C515" s="7">
        <v>0</v>
      </c>
    </row>
    <row r="516" spans="1:3" ht="17.100000000000001" customHeight="1">
      <c r="A516" s="5">
        <v>2060503</v>
      </c>
      <c r="B516" s="5" t="s">
        <v>423</v>
      </c>
      <c r="C516" s="7">
        <v>0</v>
      </c>
    </row>
    <row r="517" spans="1:3" ht="17.100000000000001" customHeight="1">
      <c r="A517" s="5">
        <v>2060599</v>
      </c>
      <c r="B517" s="5" t="s">
        <v>424</v>
      </c>
      <c r="C517" s="7">
        <v>0</v>
      </c>
    </row>
    <row r="518" spans="1:3" ht="17.100000000000001" customHeight="1">
      <c r="A518" s="5">
        <v>20606</v>
      </c>
      <c r="B518" s="52" t="s">
        <v>425</v>
      </c>
      <c r="C518" s="7">
        <f>SUM(C519:C522)</f>
        <v>0</v>
      </c>
    </row>
    <row r="519" spans="1:3" ht="17.100000000000001" customHeight="1">
      <c r="A519" s="5">
        <v>2060601</v>
      </c>
      <c r="B519" s="5" t="s">
        <v>426</v>
      </c>
      <c r="C519" s="7">
        <v>0</v>
      </c>
    </row>
    <row r="520" spans="1:3" ht="17.100000000000001" customHeight="1">
      <c r="A520" s="5">
        <v>2060602</v>
      </c>
      <c r="B520" s="5" t="s">
        <v>427</v>
      </c>
      <c r="C520" s="7">
        <v>0</v>
      </c>
    </row>
    <row r="521" spans="1:3" ht="17.100000000000001" customHeight="1">
      <c r="A521" s="5">
        <v>2060603</v>
      </c>
      <c r="B521" s="5" t="s">
        <v>428</v>
      </c>
      <c r="C521" s="7">
        <v>0</v>
      </c>
    </row>
    <row r="522" spans="1:3" ht="17.100000000000001" customHeight="1">
      <c r="A522" s="5">
        <v>2060699</v>
      </c>
      <c r="B522" s="5" t="s">
        <v>429</v>
      </c>
      <c r="C522" s="7">
        <v>0</v>
      </c>
    </row>
    <row r="523" spans="1:3" ht="17.100000000000001" customHeight="1">
      <c r="A523" s="5">
        <v>20607</v>
      </c>
      <c r="B523" s="52" t="s">
        <v>430</v>
      </c>
      <c r="C523" s="7">
        <f>SUM(C524:C529)</f>
        <v>9</v>
      </c>
    </row>
    <row r="524" spans="1:3" ht="17.100000000000001" customHeight="1">
      <c r="A524" s="5">
        <v>2060701</v>
      </c>
      <c r="B524" s="5" t="s">
        <v>403</v>
      </c>
      <c r="C524" s="7">
        <v>0</v>
      </c>
    </row>
    <row r="525" spans="1:3" ht="17.100000000000001" customHeight="1">
      <c r="A525" s="5">
        <v>2060702</v>
      </c>
      <c r="B525" s="5" t="s">
        <v>431</v>
      </c>
      <c r="C525" s="7">
        <v>0</v>
      </c>
    </row>
    <row r="526" spans="1:3" ht="17.100000000000001" customHeight="1">
      <c r="A526" s="5">
        <v>2060703</v>
      </c>
      <c r="B526" s="5" t="s">
        <v>432</v>
      </c>
      <c r="C526" s="7">
        <v>0</v>
      </c>
    </row>
    <row r="527" spans="1:3" ht="17.100000000000001" customHeight="1">
      <c r="A527" s="5">
        <v>2060704</v>
      </c>
      <c r="B527" s="5" t="s">
        <v>433</v>
      </c>
      <c r="C527" s="7">
        <v>0</v>
      </c>
    </row>
    <row r="528" spans="1:3" ht="17.100000000000001" customHeight="1">
      <c r="A528" s="5">
        <v>2060705</v>
      </c>
      <c r="B528" s="5" t="s">
        <v>434</v>
      </c>
      <c r="C528" s="7">
        <v>0</v>
      </c>
    </row>
    <row r="529" spans="1:3" ht="17.100000000000001" customHeight="1">
      <c r="A529" s="5">
        <v>2060799</v>
      </c>
      <c r="B529" s="5" t="s">
        <v>435</v>
      </c>
      <c r="C529" s="7">
        <v>9</v>
      </c>
    </row>
    <row r="530" spans="1:3" ht="17.100000000000001" customHeight="1">
      <c r="A530" s="5">
        <v>20608</v>
      </c>
      <c r="B530" s="52" t="s">
        <v>436</v>
      </c>
      <c r="C530" s="7">
        <f>SUM(C531:C533)</f>
        <v>0</v>
      </c>
    </row>
    <row r="531" spans="1:3" ht="17.100000000000001" customHeight="1">
      <c r="A531" s="5">
        <v>2060801</v>
      </c>
      <c r="B531" s="5" t="s">
        <v>437</v>
      </c>
      <c r="C531" s="7">
        <v>0</v>
      </c>
    </row>
    <row r="532" spans="1:3" ht="17.100000000000001" customHeight="1">
      <c r="A532" s="5">
        <v>2060802</v>
      </c>
      <c r="B532" s="5" t="s">
        <v>438</v>
      </c>
      <c r="C532" s="7">
        <v>0</v>
      </c>
    </row>
    <row r="533" spans="1:3" ht="17.100000000000001" customHeight="1">
      <c r="A533" s="5">
        <v>2060899</v>
      </c>
      <c r="B533" s="5" t="s">
        <v>439</v>
      </c>
      <c r="C533" s="7">
        <v>0</v>
      </c>
    </row>
    <row r="534" spans="1:3" ht="17.100000000000001" customHeight="1">
      <c r="A534" s="5">
        <v>20609</v>
      </c>
      <c r="B534" s="52" t="s">
        <v>440</v>
      </c>
      <c r="C534" s="7">
        <f>C535+C536</f>
        <v>1200</v>
      </c>
    </row>
    <row r="535" spans="1:3" ht="17.100000000000001" customHeight="1">
      <c r="A535" s="5">
        <v>2060901</v>
      </c>
      <c r="B535" s="5" t="s">
        <v>441</v>
      </c>
      <c r="C535" s="7">
        <v>1200</v>
      </c>
    </row>
    <row r="536" spans="1:3" ht="17.100000000000001" customHeight="1">
      <c r="A536" s="5">
        <v>2060902</v>
      </c>
      <c r="B536" s="5" t="s">
        <v>442</v>
      </c>
      <c r="C536" s="7">
        <v>0</v>
      </c>
    </row>
    <row r="537" spans="1:3" ht="17.100000000000001" customHeight="1">
      <c r="A537" s="5">
        <v>20699</v>
      </c>
      <c r="B537" s="52" t="s">
        <v>443</v>
      </c>
      <c r="C537" s="7">
        <f>SUM(C538:C541)</f>
        <v>637</v>
      </c>
    </row>
    <row r="538" spans="1:3" ht="17.100000000000001" customHeight="1">
      <c r="A538" s="5">
        <v>2069901</v>
      </c>
      <c r="B538" s="5" t="s">
        <v>444</v>
      </c>
      <c r="C538" s="7">
        <v>0</v>
      </c>
    </row>
    <row r="539" spans="1:3" ht="17.100000000000001" customHeight="1">
      <c r="A539" s="5">
        <v>2069902</v>
      </c>
      <c r="B539" s="5" t="s">
        <v>445</v>
      </c>
      <c r="C539" s="7">
        <v>0</v>
      </c>
    </row>
    <row r="540" spans="1:3" ht="17.100000000000001" customHeight="1">
      <c r="A540" s="5">
        <v>2069903</v>
      </c>
      <c r="B540" s="5" t="s">
        <v>446</v>
      </c>
      <c r="C540" s="7">
        <v>0</v>
      </c>
    </row>
    <row r="541" spans="1:3" ht="17.100000000000001" customHeight="1">
      <c r="A541" s="5">
        <v>2069999</v>
      </c>
      <c r="B541" s="5" t="s">
        <v>447</v>
      </c>
      <c r="C541" s="7">
        <v>637</v>
      </c>
    </row>
    <row r="542" spans="1:3" ht="17.100000000000001" customHeight="1">
      <c r="A542" s="5">
        <v>207</v>
      </c>
      <c r="B542" s="52" t="s">
        <v>448</v>
      </c>
      <c r="C542" s="7">
        <f>SUM(C543,C557,C565,C576,C587)</f>
        <v>1092</v>
      </c>
    </row>
    <row r="543" spans="1:3" ht="17.100000000000001" customHeight="1">
      <c r="A543" s="5">
        <v>20701</v>
      </c>
      <c r="B543" s="52" t="s">
        <v>449</v>
      </c>
      <c r="C543" s="7">
        <f>SUM(C544:C556)</f>
        <v>416</v>
      </c>
    </row>
    <row r="544" spans="1:3" ht="17.100000000000001" customHeight="1">
      <c r="A544" s="5">
        <v>2070101</v>
      </c>
      <c r="B544" s="5" t="s">
        <v>74</v>
      </c>
      <c r="C544" s="7">
        <v>0</v>
      </c>
    </row>
    <row r="545" spans="1:3" ht="17.100000000000001" customHeight="1">
      <c r="A545" s="5">
        <v>2070102</v>
      </c>
      <c r="B545" s="5" t="s">
        <v>75</v>
      </c>
      <c r="C545" s="7">
        <v>0</v>
      </c>
    </row>
    <row r="546" spans="1:3" ht="17.100000000000001" customHeight="1">
      <c r="A546" s="5">
        <v>2070103</v>
      </c>
      <c r="B546" s="5" t="s">
        <v>76</v>
      </c>
      <c r="C546" s="7">
        <v>0</v>
      </c>
    </row>
    <row r="547" spans="1:3" ht="17.100000000000001" customHeight="1">
      <c r="A547" s="5">
        <v>2070104</v>
      </c>
      <c r="B547" s="5" t="s">
        <v>450</v>
      </c>
      <c r="C547" s="7">
        <v>0</v>
      </c>
    </row>
    <row r="548" spans="1:3" ht="17.100000000000001" customHeight="1">
      <c r="A548" s="5">
        <v>2070105</v>
      </c>
      <c r="B548" s="5" t="s">
        <v>451</v>
      </c>
      <c r="C548" s="7">
        <v>0</v>
      </c>
    </row>
    <row r="549" spans="1:3" ht="17.100000000000001" customHeight="1">
      <c r="A549" s="5">
        <v>2070106</v>
      </c>
      <c r="B549" s="5" t="s">
        <v>452</v>
      </c>
      <c r="C549" s="7">
        <v>0</v>
      </c>
    </row>
    <row r="550" spans="1:3" ht="17.100000000000001" customHeight="1">
      <c r="A550" s="5">
        <v>2070107</v>
      </c>
      <c r="B550" s="5" t="s">
        <v>453</v>
      </c>
      <c r="C550" s="7">
        <v>0</v>
      </c>
    </row>
    <row r="551" spans="1:3" ht="17.100000000000001" customHeight="1">
      <c r="A551" s="5">
        <v>2070108</v>
      </c>
      <c r="B551" s="5" t="s">
        <v>454</v>
      </c>
      <c r="C551" s="7">
        <v>0</v>
      </c>
    </row>
    <row r="552" spans="1:3" ht="17.100000000000001" customHeight="1">
      <c r="A552" s="5">
        <v>2070109</v>
      </c>
      <c r="B552" s="5" t="s">
        <v>455</v>
      </c>
      <c r="C552" s="7">
        <v>0</v>
      </c>
    </row>
    <row r="553" spans="1:3" ht="17.100000000000001" customHeight="1">
      <c r="A553" s="5">
        <v>2070110</v>
      </c>
      <c r="B553" s="5" t="s">
        <v>456</v>
      </c>
      <c r="C553" s="7">
        <v>0</v>
      </c>
    </row>
    <row r="554" spans="1:3" ht="17.100000000000001" customHeight="1">
      <c r="A554" s="5">
        <v>2070111</v>
      </c>
      <c r="B554" s="5" t="s">
        <v>457</v>
      </c>
      <c r="C554" s="7">
        <v>0</v>
      </c>
    </row>
    <row r="555" spans="1:3" ht="17.100000000000001" customHeight="1">
      <c r="A555" s="5">
        <v>2070112</v>
      </c>
      <c r="B555" s="5" t="s">
        <v>458</v>
      </c>
      <c r="C555" s="7">
        <v>0</v>
      </c>
    </row>
    <row r="556" spans="1:3" ht="17.100000000000001" customHeight="1">
      <c r="A556" s="5">
        <v>2070199</v>
      </c>
      <c r="B556" s="5" t="s">
        <v>459</v>
      </c>
      <c r="C556" s="7">
        <v>416</v>
      </c>
    </row>
    <row r="557" spans="1:3" ht="17.100000000000001" customHeight="1">
      <c r="A557" s="5">
        <v>20702</v>
      </c>
      <c r="B557" s="52" t="s">
        <v>460</v>
      </c>
      <c r="C557" s="7">
        <f>SUM(C558:C564)</f>
        <v>0</v>
      </c>
    </row>
    <row r="558" spans="1:3" ht="17.100000000000001" customHeight="1">
      <c r="A558" s="5">
        <v>2070201</v>
      </c>
      <c r="B558" s="5" t="s">
        <v>74</v>
      </c>
      <c r="C558" s="7">
        <v>0</v>
      </c>
    </row>
    <row r="559" spans="1:3" ht="17.100000000000001" customHeight="1">
      <c r="A559" s="5">
        <v>2070202</v>
      </c>
      <c r="B559" s="5" t="s">
        <v>75</v>
      </c>
      <c r="C559" s="7">
        <v>0</v>
      </c>
    </row>
    <row r="560" spans="1:3" ht="17.100000000000001" customHeight="1">
      <c r="A560" s="5">
        <v>2070203</v>
      </c>
      <c r="B560" s="5" t="s">
        <v>76</v>
      </c>
      <c r="C560" s="7">
        <v>0</v>
      </c>
    </row>
    <row r="561" spans="1:3" ht="17.100000000000001" customHeight="1">
      <c r="A561" s="5">
        <v>2070204</v>
      </c>
      <c r="B561" s="5" t="s">
        <v>461</v>
      </c>
      <c r="C561" s="7">
        <v>0</v>
      </c>
    </row>
    <row r="562" spans="1:3" ht="17.100000000000001" customHeight="1">
      <c r="A562" s="5">
        <v>2070205</v>
      </c>
      <c r="B562" s="5" t="s">
        <v>462</v>
      </c>
      <c r="C562" s="7">
        <v>0</v>
      </c>
    </row>
    <row r="563" spans="1:3" ht="17.100000000000001" customHeight="1">
      <c r="A563" s="5">
        <v>2070206</v>
      </c>
      <c r="B563" s="5" t="s">
        <v>463</v>
      </c>
      <c r="C563" s="7">
        <v>0</v>
      </c>
    </row>
    <row r="564" spans="1:3" ht="17.100000000000001" customHeight="1">
      <c r="A564" s="5">
        <v>2070299</v>
      </c>
      <c r="B564" s="5" t="s">
        <v>464</v>
      </c>
      <c r="C564" s="7">
        <v>0</v>
      </c>
    </row>
    <row r="565" spans="1:3" ht="17.100000000000001" customHeight="1">
      <c r="A565" s="5">
        <v>20703</v>
      </c>
      <c r="B565" s="52" t="s">
        <v>465</v>
      </c>
      <c r="C565" s="7">
        <f>SUM(C566:C575)</f>
        <v>47</v>
      </c>
    </row>
    <row r="566" spans="1:3" ht="17.100000000000001" customHeight="1">
      <c r="A566" s="5">
        <v>2070301</v>
      </c>
      <c r="B566" s="5" t="s">
        <v>74</v>
      </c>
      <c r="C566" s="7">
        <v>0</v>
      </c>
    </row>
    <row r="567" spans="1:3" ht="17.100000000000001" customHeight="1">
      <c r="A567" s="5">
        <v>2070302</v>
      </c>
      <c r="B567" s="5" t="s">
        <v>75</v>
      </c>
      <c r="C567" s="7">
        <v>0</v>
      </c>
    </row>
    <row r="568" spans="1:3" ht="17.100000000000001" customHeight="1">
      <c r="A568" s="5">
        <v>2070303</v>
      </c>
      <c r="B568" s="5" t="s">
        <v>76</v>
      </c>
      <c r="C568" s="7">
        <v>0</v>
      </c>
    </row>
    <row r="569" spans="1:3" ht="17.100000000000001" customHeight="1">
      <c r="A569" s="5">
        <v>2070304</v>
      </c>
      <c r="B569" s="5" t="s">
        <v>466</v>
      </c>
      <c r="C569" s="7">
        <v>0</v>
      </c>
    </row>
    <row r="570" spans="1:3" ht="17.100000000000001" customHeight="1">
      <c r="A570" s="5">
        <v>2070305</v>
      </c>
      <c r="B570" s="5" t="s">
        <v>467</v>
      </c>
      <c r="C570" s="7">
        <v>39</v>
      </c>
    </row>
    <row r="571" spans="1:3" ht="17.100000000000001" customHeight="1">
      <c r="A571" s="5">
        <v>2070306</v>
      </c>
      <c r="B571" s="5" t="s">
        <v>468</v>
      </c>
      <c r="C571" s="7">
        <v>0</v>
      </c>
    </row>
    <row r="572" spans="1:3" ht="17.100000000000001" customHeight="1">
      <c r="A572" s="5">
        <v>2070307</v>
      </c>
      <c r="B572" s="5" t="s">
        <v>469</v>
      </c>
      <c r="C572" s="7">
        <v>0</v>
      </c>
    </row>
    <row r="573" spans="1:3" ht="17.100000000000001" customHeight="1">
      <c r="A573" s="5">
        <v>2070308</v>
      </c>
      <c r="B573" s="5" t="s">
        <v>470</v>
      </c>
      <c r="C573" s="7">
        <v>8</v>
      </c>
    </row>
    <row r="574" spans="1:3" ht="17.100000000000001" customHeight="1">
      <c r="A574" s="5">
        <v>2070309</v>
      </c>
      <c r="B574" s="5" t="s">
        <v>471</v>
      </c>
      <c r="C574" s="7">
        <v>0</v>
      </c>
    </row>
    <row r="575" spans="1:3" ht="17.100000000000001" customHeight="1">
      <c r="A575" s="5">
        <v>2070399</v>
      </c>
      <c r="B575" s="5" t="s">
        <v>472</v>
      </c>
      <c r="C575" s="7">
        <v>0</v>
      </c>
    </row>
    <row r="576" spans="1:3" ht="17.100000000000001" customHeight="1">
      <c r="A576" s="5">
        <v>20704</v>
      </c>
      <c r="B576" s="52" t="s">
        <v>473</v>
      </c>
      <c r="C576" s="7">
        <f>SUM(C577:C586)</f>
        <v>629</v>
      </c>
    </row>
    <row r="577" spans="1:3" ht="17.100000000000001" customHeight="1">
      <c r="A577" s="5">
        <v>2070401</v>
      </c>
      <c r="B577" s="5" t="s">
        <v>74</v>
      </c>
      <c r="C577" s="7">
        <v>0</v>
      </c>
    </row>
    <row r="578" spans="1:3" ht="17.100000000000001" customHeight="1">
      <c r="A578" s="5">
        <v>2070402</v>
      </c>
      <c r="B578" s="5" t="s">
        <v>75</v>
      </c>
      <c r="C578" s="7">
        <v>0</v>
      </c>
    </row>
    <row r="579" spans="1:3" ht="17.100000000000001" customHeight="1">
      <c r="A579" s="5">
        <v>2070403</v>
      </c>
      <c r="B579" s="5" t="s">
        <v>76</v>
      </c>
      <c r="C579" s="7">
        <v>0</v>
      </c>
    </row>
    <row r="580" spans="1:3" ht="17.100000000000001" customHeight="1">
      <c r="A580" s="5">
        <v>2070404</v>
      </c>
      <c r="B580" s="5" t="s">
        <v>474</v>
      </c>
      <c r="C580" s="7">
        <v>0</v>
      </c>
    </row>
    <row r="581" spans="1:3" ht="17.100000000000001" customHeight="1">
      <c r="A581" s="5">
        <v>2070405</v>
      </c>
      <c r="B581" s="5" t="s">
        <v>475</v>
      </c>
      <c r="C581" s="7">
        <v>466</v>
      </c>
    </row>
    <row r="582" spans="1:3" ht="17.100000000000001" customHeight="1">
      <c r="A582" s="5">
        <v>2070406</v>
      </c>
      <c r="B582" s="5" t="s">
        <v>476</v>
      </c>
      <c r="C582" s="7">
        <v>0</v>
      </c>
    </row>
    <row r="583" spans="1:3" ht="17.100000000000001" customHeight="1">
      <c r="A583" s="5">
        <v>2070407</v>
      </c>
      <c r="B583" s="5" t="s">
        <v>477</v>
      </c>
      <c r="C583" s="7">
        <v>0</v>
      </c>
    </row>
    <row r="584" spans="1:3" ht="17.100000000000001" customHeight="1">
      <c r="A584" s="5">
        <v>2070408</v>
      </c>
      <c r="B584" s="5" t="s">
        <v>478</v>
      </c>
      <c r="C584" s="7">
        <v>163</v>
      </c>
    </row>
    <row r="585" spans="1:3" ht="17.100000000000001" customHeight="1">
      <c r="A585" s="5">
        <v>2070409</v>
      </c>
      <c r="B585" s="5" t="s">
        <v>479</v>
      </c>
      <c r="C585" s="7">
        <v>0</v>
      </c>
    </row>
    <row r="586" spans="1:3" ht="17.100000000000001" customHeight="1">
      <c r="A586" s="5">
        <v>2070499</v>
      </c>
      <c r="B586" s="5" t="s">
        <v>480</v>
      </c>
      <c r="C586" s="7">
        <v>0</v>
      </c>
    </row>
    <row r="587" spans="1:3" ht="17.100000000000001" customHeight="1">
      <c r="A587" s="5">
        <v>20799</v>
      </c>
      <c r="B587" s="52" t="s">
        <v>481</v>
      </c>
      <c r="C587" s="7">
        <f>SUM(C588:C590)</f>
        <v>0</v>
      </c>
    </row>
    <row r="588" spans="1:3" ht="17.100000000000001" customHeight="1">
      <c r="A588" s="5">
        <v>2079902</v>
      </c>
      <c r="B588" s="5" t="s">
        <v>482</v>
      </c>
      <c r="C588" s="7">
        <v>0</v>
      </c>
    </row>
    <row r="589" spans="1:3" ht="17.100000000000001" customHeight="1">
      <c r="A589" s="5">
        <v>2079903</v>
      </c>
      <c r="B589" s="5" t="s">
        <v>483</v>
      </c>
      <c r="C589" s="7">
        <v>0</v>
      </c>
    </row>
    <row r="590" spans="1:3" ht="17.100000000000001" customHeight="1">
      <c r="A590" s="5">
        <v>2079999</v>
      </c>
      <c r="B590" s="5" t="s">
        <v>484</v>
      </c>
      <c r="C590" s="7">
        <v>0</v>
      </c>
    </row>
    <row r="591" spans="1:3" ht="17.100000000000001" customHeight="1">
      <c r="A591" s="5">
        <v>208</v>
      </c>
      <c r="B591" s="52" t="s">
        <v>485</v>
      </c>
      <c r="C591" s="7">
        <f>SUM(C592,C606,C617,C619,C628,C632,C642,C650,C656,C663,C672,C677,C682,C685,C688,C691,C694,C697,C701,C706)</f>
        <v>3855</v>
      </c>
    </row>
    <row r="592" spans="1:3" ht="17.100000000000001" customHeight="1">
      <c r="A592" s="5">
        <v>20801</v>
      </c>
      <c r="B592" s="52" t="s">
        <v>486</v>
      </c>
      <c r="C592" s="7">
        <f>SUM(C593:C605)</f>
        <v>627</v>
      </c>
    </row>
    <row r="593" spans="1:3" ht="17.100000000000001" customHeight="1">
      <c r="A593" s="5">
        <v>2080101</v>
      </c>
      <c r="B593" s="5" t="s">
        <v>74</v>
      </c>
      <c r="C593" s="7">
        <v>0</v>
      </c>
    </row>
    <row r="594" spans="1:3" ht="17.100000000000001" customHeight="1">
      <c r="A594" s="5">
        <v>2080102</v>
      </c>
      <c r="B594" s="5" t="s">
        <v>75</v>
      </c>
      <c r="C594" s="7">
        <v>0</v>
      </c>
    </row>
    <row r="595" spans="1:3" ht="17.100000000000001" customHeight="1">
      <c r="A595" s="5">
        <v>2080103</v>
      </c>
      <c r="B595" s="5" t="s">
        <v>76</v>
      </c>
      <c r="C595" s="7">
        <v>0</v>
      </c>
    </row>
    <row r="596" spans="1:3" ht="17.100000000000001" customHeight="1">
      <c r="A596" s="5">
        <v>2080104</v>
      </c>
      <c r="B596" s="5" t="s">
        <v>487</v>
      </c>
      <c r="C596" s="7">
        <v>0</v>
      </c>
    </row>
    <row r="597" spans="1:3" ht="17.100000000000001" customHeight="1">
      <c r="A597" s="5">
        <v>2080105</v>
      </c>
      <c r="B597" s="5" t="s">
        <v>488</v>
      </c>
      <c r="C597" s="7">
        <v>0</v>
      </c>
    </row>
    <row r="598" spans="1:3" ht="17.100000000000001" customHeight="1">
      <c r="A598" s="5">
        <v>2080106</v>
      </c>
      <c r="B598" s="5" t="s">
        <v>489</v>
      </c>
      <c r="C598" s="7">
        <v>0</v>
      </c>
    </row>
    <row r="599" spans="1:3" ht="17.100000000000001" customHeight="1">
      <c r="A599" s="5">
        <v>2080107</v>
      </c>
      <c r="B599" s="5" t="s">
        <v>490</v>
      </c>
      <c r="C599" s="7">
        <v>0</v>
      </c>
    </row>
    <row r="600" spans="1:3" ht="17.100000000000001" customHeight="1">
      <c r="A600" s="5">
        <v>2080108</v>
      </c>
      <c r="B600" s="5" t="s">
        <v>117</v>
      </c>
      <c r="C600" s="7">
        <v>10</v>
      </c>
    </row>
    <row r="601" spans="1:3" ht="17.100000000000001" customHeight="1">
      <c r="A601" s="5">
        <v>2080109</v>
      </c>
      <c r="B601" s="5" t="s">
        <v>491</v>
      </c>
      <c r="C601" s="7">
        <v>6</v>
      </c>
    </row>
    <row r="602" spans="1:3" ht="17.100000000000001" customHeight="1">
      <c r="A602" s="5">
        <v>2080110</v>
      </c>
      <c r="B602" s="5" t="s">
        <v>492</v>
      </c>
      <c r="C602" s="7">
        <v>0</v>
      </c>
    </row>
    <row r="603" spans="1:3" ht="17.100000000000001" customHeight="1">
      <c r="A603" s="5">
        <v>2080111</v>
      </c>
      <c r="B603" s="5" t="s">
        <v>493</v>
      </c>
      <c r="C603" s="7">
        <v>70</v>
      </c>
    </row>
    <row r="604" spans="1:3" ht="17.100000000000001" customHeight="1">
      <c r="A604" s="5">
        <v>2080112</v>
      </c>
      <c r="B604" s="5" t="s">
        <v>494</v>
      </c>
      <c r="C604" s="7">
        <v>0</v>
      </c>
    </row>
    <row r="605" spans="1:3" ht="17.100000000000001" customHeight="1">
      <c r="A605" s="5">
        <v>2080199</v>
      </c>
      <c r="B605" s="5" t="s">
        <v>495</v>
      </c>
      <c r="C605" s="7">
        <v>541</v>
      </c>
    </row>
    <row r="606" spans="1:3" ht="17.100000000000001" customHeight="1">
      <c r="A606" s="5">
        <v>20802</v>
      </c>
      <c r="B606" s="52" t="s">
        <v>496</v>
      </c>
      <c r="C606" s="7">
        <f>SUM(C607:C616)</f>
        <v>58</v>
      </c>
    </row>
    <row r="607" spans="1:3" ht="17.100000000000001" customHeight="1">
      <c r="A607" s="5">
        <v>2080201</v>
      </c>
      <c r="B607" s="5" t="s">
        <v>74</v>
      </c>
      <c r="C607" s="7">
        <v>8</v>
      </c>
    </row>
    <row r="608" spans="1:3" ht="17.100000000000001" customHeight="1">
      <c r="A608" s="5">
        <v>2080202</v>
      </c>
      <c r="B608" s="5" t="s">
        <v>75</v>
      </c>
      <c r="C608" s="7">
        <v>0</v>
      </c>
    </row>
    <row r="609" spans="1:3" ht="17.100000000000001" customHeight="1">
      <c r="A609" s="5">
        <v>2080203</v>
      </c>
      <c r="B609" s="5" t="s">
        <v>76</v>
      </c>
      <c r="C609" s="7">
        <v>0</v>
      </c>
    </row>
    <row r="610" spans="1:3" ht="17.100000000000001" customHeight="1">
      <c r="A610" s="5">
        <v>2080204</v>
      </c>
      <c r="B610" s="5" t="s">
        <v>497</v>
      </c>
      <c r="C610" s="7">
        <v>0</v>
      </c>
    </row>
    <row r="611" spans="1:3" ht="17.100000000000001" customHeight="1">
      <c r="A611" s="5">
        <v>2080205</v>
      </c>
      <c r="B611" s="5" t="s">
        <v>498</v>
      </c>
      <c r="C611" s="7">
        <v>35</v>
      </c>
    </row>
    <row r="612" spans="1:3" ht="17.100000000000001" customHeight="1">
      <c r="A612" s="5">
        <v>2080206</v>
      </c>
      <c r="B612" s="5" t="s">
        <v>499</v>
      </c>
      <c r="C612" s="7">
        <v>0</v>
      </c>
    </row>
    <row r="613" spans="1:3" ht="17.100000000000001" customHeight="1">
      <c r="A613" s="5">
        <v>2080207</v>
      </c>
      <c r="B613" s="5" t="s">
        <v>500</v>
      </c>
      <c r="C613" s="7">
        <v>0</v>
      </c>
    </row>
    <row r="614" spans="1:3" ht="17.100000000000001" customHeight="1">
      <c r="A614" s="5">
        <v>2080208</v>
      </c>
      <c r="B614" s="5" t="s">
        <v>501</v>
      </c>
      <c r="C614" s="7">
        <v>0</v>
      </c>
    </row>
    <row r="615" spans="1:3" ht="17.100000000000001" customHeight="1">
      <c r="A615" s="5">
        <v>2080209</v>
      </c>
      <c r="B615" s="5" t="s">
        <v>502</v>
      </c>
      <c r="C615" s="7">
        <v>0</v>
      </c>
    </row>
    <row r="616" spans="1:3" ht="17.100000000000001" customHeight="1">
      <c r="A616" s="5">
        <v>2080299</v>
      </c>
      <c r="B616" s="5" t="s">
        <v>503</v>
      </c>
      <c r="C616" s="7">
        <v>15</v>
      </c>
    </row>
    <row r="617" spans="1:3" ht="17.100000000000001" customHeight="1">
      <c r="A617" s="5">
        <v>20804</v>
      </c>
      <c r="B617" s="52" t="s">
        <v>504</v>
      </c>
      <c r="C617" s="7">
        <f>C618</f>
        <v>0</v>
      </c>
    </row>
    <row r="618" spans="1:3" ht="17.100000000000001" customHeight="1">
      <c r="A618" s="5">
        <v>2080402</v>
      </c>
      <c r="B618" s="5" t="s">
        <v>505</v>
      </c>
      <c r="C618" s="7">
        <v>0</v>
      </c>
    </row>
    <row r="619" spans="1:3" ht="17.100000000000001" customHeight="1">
      <c r="A619" s="5">
        <v>20805</v>
      </c>
      <c r="B619" s="52" t="s">
        <v>506</v>
      </c>
      <c r="C619" s="7">
        <f>SUM(C620:C627)</f>
        <v>297</v>
      </c>
    </row>
    <row r="620" spans="1:3" ht="17.100000000000001" customHeight="1">
      <c r="A620" s="5">
        <v>2080501</v>
      </c>
      <c r="B620" s="5" t="s">
        <v>507</v>
      </c>
      <c r="C620" s="7">
        <v>0</v>
      </c>
    </row>
    <row r="621" spans="1:3" ht="17.100000000000001" customHeight="1">
      <c r="A621" s="5">
        <v>2080502</v>
      </c>
      <c r="B621" s="5" t="s">
        <v>508</v>
      </c>
      <c r="C621" s="7">
        <v>0</v>
      </c>
    </row>
    <row r="622" spans="1:3" ht="17.100000000000001" customHeight="1">
      <c r="A622" s="5">
        <v>2080503</v>
      </c>
      <c r="B622" s="5" t="s">
        <v>509</v>
      </c>
      <c r="C622" s="7">
        <v>0</v>
      </c>
    </row>
    <row r="623" spans="1:3" ht="17.100000000000001" customHeight="1">
      <c r="A623" s="5">
        <v>2080504</v>
      </c>
      <c r="B623" s="5" t="s">
        <v>510</v>
      </c>
      <c r="C623" s="7">
        <v>0</v>
      </c>
    </row>
    <row r="624" spans="1:3" ht="17.100000000000001" customHeight="1">
      <c r="A624" s="5">
        <v>2080505</v>
      </c>
      <c r="B624" s="5" t="s">
        <v>511</v>
      </c>
      <c r="C624" s="7">
        <v>0</v>
      </c>
    </row>
    <row r="625" spans="1:3" ht="17.100000000000001" customHeight="1">
      <c r="A625" s="5">
        <v>2080506</v>
      </c>
      <c r="B625" s="5" t="s">
        <v>512</v>
      </c>
      <c r="C625" s="7">
        <v>0</v>
      </c>
    </row>
    <row r="626" spans="1:3" ht="17.100000000000001" customHeight="1">
      <c r="A626" s="5">
        <v>2080507</v>
      </c>
      <c r="B626" s="5" t="s">
        <v>513</v>
      </c>
      <c r="C626" s="7">
        <v>297</v>
      </c>
    </row>
    <row r="627" spans="1:3" ht="17.100000000000001" customHeight="1">
      <c r="A627" s="5">
        <v>2080599</v>
      </c>
      <c r="B627" s="5" t="s">
        <v>514</v>
      </c>
      <c r="C627" s="7">
        <v>0</v>
      </c>
    </row>
    <row r="628" spans="1:3" ht="17.100000000000001" customHeight="1">
      <c r="A628" s="5">
        <v>20806</v>
      </c>
      <c r="B628" s="52" t="s">
        <v>515</v>
      </c>
      <c r="C628" s="7">
        <f>SUM(C629:C631)</f>
        <v>0</v>
      </c>
    </row>
    <row r="629" spans="1:3" ht="17.100000000000001" customHeight="1">
      <c r="A629" s="5">
        <v>2080601</v>
      </c>
      <c r="B629" s="5" t="s">
        <v>516</v>
      </c>
      <c r="C629" s="7">
        <v>0</v>
      </c>
    </row>
    <row r="630" spans="1:3" ht="17.100000000000001" customHeight="1">
      <c r="A630" s="5">
        <v>2080602</v>
      </c>
      <c r="B630" s="5" t="s">
        <v>517</v>
      </c>
      <c r="C630" s="7">
        <v>0</v>
      </c>
    </row>
    <row r="631" spans="1:3" ht="17.100000000000001" customHeight="1">
      <c r="A631" s="5">
        <v>2080699</v>
      </c>
      <c r="B631" s="5" t="s">
        <v>518</v>
      </c>
      <c r="C631" s="7">
        <v>0</v>
      </c>
    </row>
    <row r="632" spans="1:3" ht="17.100000000000001" customHeight="1">
      <c r="A632" s="5">
        <v>20807</v>
      </c>
      <c r="B632" s="52" t="s">
        <v>519</v>
      </c>
      <c r="C632" s="7">
        <f>SUM(C633:C641)</f>
        <v>2770</v>
      </c>
    </row>
    <row r="633" spans="1:3" ht="17.100000000000001" customHeight="1">
      <c r="A633" s="5">
        <v>2080701</v>
      </c>
      <c r="B633" s="5" t="s">
        <v>520</v>
      </c>
      <c r="C633" s="7">
        <v>0</v>
      </c>
    </row>
    <row r="634" spans="1:3" ht="17.100000000000001" customHeight="1">
      <c r="A634" s="5">
        <v>2080702</v>
      </c>
      <c r="B634" s="5" t="s">
        <v>521</v>
      </c>
      <c r="C634" s="7">
        <v>0</v>
      </c>
    </row>
    <row r="635" spans="1:3" ht="17.100000000000001" customHeight="1">
      <c r="A635" s="5">
        <v>2080704</v>
      </c>
      <c r="B635" s="5" t="s">
        <v>522</v>
      </c>
      <c r="C635" s="7">
        <v>0</v>
      </c>
    </row>
    <row r="636" spans="1:3" ht="17.100000000000001" customHeight="1">
      <c r="A636" s="5">
        <v>2080705</v>
      </c>
      <c r="B636" s="5" t="s">
        <v>523</v>
      </c>
      <c r="C636" s="7">
        <v>0</v>
      </c>
    </row>
    <row r="637" spans="1:3" ht="17.100000000000001" customHeight="1">
      <c r="A637" s="5">
        <v>2080709</v>
      </c>
      <c r="B637" s="5" t="s">
        <v>524</v>
      </c>
      <c r="C637" s="7">
        <v>0</v>
      </c>
    </row>
    <row r="638" spans="1:3" ht="17.100000000000001" customHeight="1">
      <c r="A638" s="5">
        <v>2080711</v>
      </c>
      <c r="B638" s="5" t="s">
        <v>525</v>
      </c>
      <c r="C638" s="7">
        <v>0</v>
      </c>
    </row>
    <row r="639" spans="1:3" ht="17.100000000000001" customHeight="1">
      <c r="A639" s="5">
        <v>2080712</v>
      </c>
      <c r="B639" s="5" t="s">
        <v>526</v>
      </c>
      <c r="C639" s="7">
        <v>0</v>
      </c>
    </row>
    <row r="640" spans="1:3" ht="17.100000000000001" customHeight="1">
      <c r="A640" s="5">
        <v>2080713</v>
      </c>
      <c r="B640" s="5" t="s">
        <v>527</v>
      </c>
      <c r="C640" s="7">
        <v>0</v>
      </c>
    </row>
    <row r="641" spans="1:3" ht="17.100000000000001" customHeight="1">
      <c r="A641" s="5">
        <v>2080799</v>
      </c>
      <c r="B641" s="5" t="s">
        <v>528</v>
      </c>
      <c r="C641" s="7">
        <v>2770</v>
      </c>
    </row>
    <row r="642" spans="1:3" ht="17.100000000000001" customHeight="1">
      <c r="A642" s="5">
        <v>20808</v>
      </c>
      <c r="B642" s="52" t="s">
        <v>529</v>
      </c>
      <c r="C642" s="7">
        <f>SUM(C643:C649)</f>
        <v>0</v>
      </c>
    </row>
    <row r="643" spans="1:3" ht="17.100000000000001" customHeight="1">
      <c r="A643" s="5">
        <v>2080801</v>
      </c>
      <c r="B643" s="5" t="s">
        <v>530</v>
      </c>
      <c r="C643" s="7">
        <v>0</v>
      </c>
    </row>
    <row r="644" spans="1:3" ht="17.100000000000001" customHeight="1">
      <c r="A644" s="5">
        <v>2080802</v>
      </c>
      <c r="B644" s="5" t="s">
        <v>531</v>
      </c>
      <c r="C644" s="7">
        <v>0</v>
      </c>
    </row>
    <row r="645" spans="1:3" ht="17.100000000000001" customHeight="1">
      <c r="A645" s="5">
        <v>2080803</v>
      </c>
      <c r="B645" s="5" t="s">
        <v>532</v>
      </c>
      <c r="C645" s="7">
        <v>0</v>
      </c>
    </row>
    <row r="646" spans="1:3" ht="17.100000000000001" customHeight="1">
      <c r="A646" s="5">
        <v>2080804</v>
      </c>
      <c r="B646" s="5" t="s">
        <v>533</v>
      </c>
      <c r="C646" s="7">
        <v>0</v>
      </c>
    </row>
    <row r="647" spans="1:3" ht="17.100000000000001" customHeight="1">
      <c r="A647" s="5">
        <v>2080805</v>
      </c>
      <c r="B647" s="5" t="s">
        <v>534</v>
      </c>
      <c r="C647" s="7">
        <v>0</v>
      </c>
    </row>
    <row r="648" spans="1:3" ht="17.100000000000001" customHeight="1">
      <c r="A648" s="5">
        <v>2080806</v>
      </c>
      <c r="B648" s="5" t="s">
        <v>535</v>
      </c>
      <c r="C648" s="7">
        <v>0</v>
      </c>
    </row>
    <row r="649" spans="1:3" ht="17.100000000000001" customHeight="1">
      <c r="A649" s="5">
        <v>2080899</v>
      </c>
      <c r="B649" s="5" t="s">
        <v>536</v>
      </c>
      <c r="C649" s="7">
        <v>0</v>
      </c>
    </row>
    <row r="650" spans="1:3" ht="17.100000000000001" customHeight="1">
      <c r="A650" s="5">
        <v>20809</v>
      </c>
      <c r="B650" s="52" t="s">
        <v>537</v>
      </c>
      <c r="C650" s="7">
        <f>SUM(C651:C655)</f>
        <v>0</v>
      </c>
    </row>
    <row r="651" spans="1:3" ht="17.100000000000001" customHeight="1">
      <c r="A651" s="5">
        <v>2080901</v>
      </c>
      <c r="B651" s="5" t="s">
        <v>538</v>
      </c>
      <c r="C651" s="7">
        <v>0</v>
      </c>
    </row>
    <row r="652" spans="1:3" ht="17.100000000000001" customHeight="1">
      <c r="A652" s="5">
        <v>2080902</v>
      </c>
      <c r="B652" s="5" t="s">
        <v>539</v>
      </c>
      <c r="C652" s="7">
        <v>0</v>
      </c>
    </row>
    <row r="653" spans="1:3" ht="17.100000000000001" customHeight="1">
      <c r="A653" s="5">
        <v>2080903</v>
      </c>
      <c r="B653" s="5" t="s">
        <v>540</v>
      </c>
      <c r="C653" s="7">
        <v>0</v>
      </c>
    </row>
    <row r="654" spans="1:3" ht="17.100000000000001" customHeight="1">
      <c r="A654" s="5">
        <v>2080904</v>
      </c>
      <c r="B654" s="5" t="s">
        <v>541</v>
      </c>
      <c r="C654" s="7">
        <v>0</v>
      </c>
    </row>
    <row r="655" spans="1:3" ht="17.100000000000001" customHeight="1">
      <c r="A655" s="5">
        <v>2080999</v>
      </c>
      <c r="B655" s="5" t="s">
        <v>542</v>
      </c>
      <c r="C655" s="7">
        <v>0</v>
      </c>
    </row>
    <row r="656" spans="1:3" ht="17.100000000000001" customHeight="1">
      <c r="A656" s="5">
        <v>20810</v>
      </c>
      <c r="B656" s="52" t="s">
        <v>543</v>
      </c>
      <c r="C656" s="7">
        <f>SUM(C657:C662)</f>
        <v>0</v>
      </c>
    </row>
    <row r="657" spans="1:3" ht="17.100000000000001" customHeight="1">
      <c r="A657" s="5">
        <v>2081001</v>
      </c>
      <c r="B657" s="5" t="s">
        <v>544</v>
      </c>
      <c r="C657" s="7">
        <v>0</v>
      </c>
    </row>
    <row r="658" spans="1:3" ht="17.100000000000001" customHeight="1">
      <c r="A658" s="5">
        <v>2081002</v>
      </c>
      <c r="B658" s="5" t="s">
        <v>545</v>
      </c>
      <c r="C658" s="7">
        <v>0</v>
      </c>
    </row>
    <row r="659" spans="1:3" ht="17.100000000000001" customHeight="1">
      <c r="A659" s="5">
        <v>2081003</v>
      </c>
      <c r="B659" s="5" t="s">
        <v>546</v>
      </c>
      <c r="C659" s="7">
        <v>0</v>
      </c>
    </row>
    <row r="660" spans="1:3" ht="17.100000000000001" customHeight="1">
      <c r="A660" s="5">
        <v>2081004</v>
      </c>
      <c r="B660" s="5" t="s">
        <v>547</v>
      </c>
      <c r="C660" s="7">
        <v>0</v>
      </c>
    </row>
    <row r="661" spans="1:3" ht="17.100000000000001" customHeight="1">
      <c r="A661" s="5">
        <v>2081005</v>
      </c>
      <c r="B661" s="5" t="s">
        <v>548</v>
      </c>
      <c r="C661" s="7">
        <v>0</v>
      </c>
    </row>
    <row r="662" spans="1:3" ht="17.100000000000001" customHeight="1">
      <c r="A662" s="5">
        <v>2081099</v>
      </c>
      <c r="B662" s="5" t="s">
        <v>549</v>
      </c>
      <c r="C662" s="7">
        <v>0</v>
      </c>
    </row>
    <row r="663" spans="1:3" ht="17.100000000000001" customHeight="1">
      <c r="A663" s="5">
        <v>20811</v>
      </c>
      <c r="B663" s="52" t="s">
        <v>550</v>
      </c>
      <c r="C663" s="7">
        <f>SUM(C664:C671)</f>
        <v>0</v>
      </c>
    </row>
    <row r="664" spans="1:3" ht="17.100000000000001" customHeight="1">
      <c r="A664" s="5">
        <v>2081101</v>
      </c>
      <c r="B664" s="5" t="s">
        <v>74</v>
      </c>
      <c r="C664" s="7">
        <v>0</v>
      </c>
    </row>
    <row r="665" spans="1:3" ht="17.100000000000001" customHeight="1">
      <c r="A665" s="5">
        <v>2081102</v>
      </c>
      <c r="B665" s="5" t="s">
        <v>75</v>
      </c>
      <c r="C665" s="7">
        <v>0</v>
      </c>
    </row>
    <row r="666" spans="1:3" ht="17.100000000000001" customHeight="1">
      <c r="A666" s="5">
        <v>2081103</v>
      </c>
      <c r="B666" s="5" t="s">
        <v>76</v>
      </c>
      <c r="C666" s="7">
        <v>0</v>
      </c>
    </row>
    <row r="667" spans="1:3" ht="17.100000000000001" customHeight="1">
      <c r="A667" s="5">
        <v>2081104</v>
      </c>
      <c r="B667" s="5" t="s">
        <v>551</v>
      </c>
      <c r="C667" s="7">
        <v>0</v>
      </c>
    </row>
    <row r="668" spans="1:3" ht="17.100000000000001" customHeight="1">
      <c r="A668" s="5">
        <v>2081105</v>
      </c>
      <c r="B668" s="5" t="s">
        <v>552</v>
      </c>
      <c r="C668" s="7">
        <v>0</v>
      </c>
    </row>
    <row r="669" spans="1:3" ht="17.100000000000001" customHeight="1">
      <c r="A669" s="5">
        <v>2081106</v>
      </c>
      <c r="B669" s="5" t="s">
        <v>553</v>
      </c>
      <c r="C669" s="7">
        <v>0</v>
      </c>
    </row>
    <row r="670" spans="1:3" ht="17.100000000000001" customHeight="1">
      <c r="A670" s="5">
        <v>2081107</v>
      </c>
      <c r="B670" s="5" t="s">
        <v>554</v>
      </c>
      <c r="C670" s="7">
        <v>0</v>
      </c>
    </row>
    <row r="671" spans="1:3" ht="17.100000000000001" customHeight="1">
      <c r="A671" s="5">
        <v>2081199</v>
      </c>
      <c r="B671" s="5" t="s">
        <v>555</v>
      </c>
      <c r="C671" s="7">
        <v>0</v>
      </c>
    </row>
    <row r="672" spans="1:3" ht="17.100000000000001" customHeight="1">
      <c r="A672" s="5">
        <v>20815</v>
      </c>
      <c r="B672" s="52" t="s">
        <v>556</v>
      </c>
      <c r="C672" s="7">
        <f>SUM(C673:C676)</f>
        <v>0</v>
      </c>
    </row>
    <row r="673" spans="1:3" ht="17.100000000000001" customHeight="1">
      <c r="A673" s="5">
        <v>2081501</v>
      </c>
      <c r="B673" s="5" t="s">
        <v>557</v>
      </c>
      <c r="C673" s="7">
        <v>0</v>
      </c>
    </row>
    <row r="674" spans="1:3" ht="17.100000000000001" customHeight="1">
      <c r="A674" s="5">
        <v>2081502</v>
      </c>
      <c r="B674" s="5" t="s">
        <v>558</v>
      </c>
      <c r="C674" s="7">
        <v>0</v>
      </c>
    </row>
    <row r="675" spans="1:3" ht="17.100000000000001" customHeight="1">
      <c r="A675" s="5">
        <v>2081503</v>
      </c>
      <c r="B675" s="5" t="s">
        <v>559</v>
      </c>
      <c r="C675" s="7">
        <v>0</v>
      </c>
    </row>
    <row r="676" spans="1:3" ht="17.100000000000001" customHeight="1">
      <c r="A676" s="5">
        <v>2081599</v>
      </c>
      <c r="B676" s="5" t="s">
        <v>560</v>
      </c>
      <c r="C676" s="7">
        <v>0</v>
      </c>
    </row>
    <row r="677" spans="1:3" ht="17.100000000000001" customHeight="1">
      <c r="A677" s="5">
        <v>20816</v>
      </c>
      <c r="B677" s="52" t="s">
        <v>561</v>
      </c>
      <c r="C677" s="7">
        <f>SUM(C678:C681)</f>
        <v>0</v>
      </c>
    </row>
    <row r="678" spans="1:3" ht="17.100000000000001" customHeight="1">
      <c r="A678" s="5">
        <v>2081601</v>
      </c>
      <c r="B678" s="5" t="s">
        <v>74</v>
      </c>
      <c r="C678" s="7">
        <v>0</v>
      </c>
    </row>
    <row r="679" spans="1:3" ht="17.100000000000001" customHeight="1">
      <c r="A679" s="5">
        <v>2081602</v>
      </c>
      <c r="B679" s="5" t="s">
        <v>75</v>
      </c>
      <c r="C679" s="7">
        <v>0</v>
      </c>
    </row>
    <row r="680" spans="1:3" ht="17.100000000000001" customHeight="1">
      <c r="A680" s="5">
        <v>2081603</v>
      </c>
      <c r="B680" s="5" t="s">
        <v>76</v>
      </c>
      <c r="C680" s="7">
        <v>0</v>
      </c>
    </row>
    <row r="681" spans="1:3" ht="17.100000000000001" customHeight="1">
      <c r="A681" s="5">
        <v>2081699</v>
      </c>
      <c r="B681" s="5" t="s">
        <v>562</v>
      </c>
      <c r="C681" s="7">
        <v>0</v>
      </c>
    </row>
    <row r="682" spans="1:3" ht="17.100000000000001" customHeight="1">
      <c r="A682" s="5">
        <v>20819</v>
      </c>
      <c r="B682" s="52" t="s">
        <v>563</v>
      </c>
      <c r="C682" s="7">
        <f>SUM(C683:C684)</f>
        <v>0</v>
      </c>
    </row>
    <row r="683" spans="1:3" ht="17.100000000000001" customHeight="1">
      <c r="A683" s="5">
        <v>2081901</v>
      </c>
      <c r="B683" s="5" t="s">
        <v>564</v>
      </c>
      <c r="C683" s="7">
        <v>0</v>
      </c>
    </row>
    <row r="684" spans="1:3" ht="17.100000000000001" customHeight="1">
      <c r="A684" s="5">
        <v>2081902</v>
      </c>
      <c r="B684" s="5" t="s">
        <v>565</v>
      </c>
      <c r="C684" s="7">
        <v>0</v>
      </c>
    </row>
    <row r="685" spans="1:3" ht="17.100000000000001" customHeight="1">
      <c r="A685" s="5">
        <v>20820</v>
      </c>
      <c r="B685" s="52" t="s">
        <v>566</v>
      </c>
      <c r="C685" s="7">
        <f>SUM(C686:C687)</f>
        <v>0</v>
      </c>
    </row>
    <row r="686" spans="1:3" ht="17.100000000000001" customHeight="1">
      <c r="A686" s="5">
        <v>2082001</v>
      </c>
      <c r="B686" s="5" t="s">
        <v>567</v>
      </c>
      <c r="C686" s="7">
        <v>0</v>
      </c>
    </row>
    <row r="687" spans="1:3" ht="17.100000000000001" customHeight="1">
      <c r="A687" s="5">
        <v>2082002</v>
      </c>
      <c r="B687" s="5" t="s">
        <v>568</v>
      </c>
      <c r="C687" s="7">
        <v>0</v>
      </c>
    </row>
    <row r="688" spans="1:3" ht="17.100000000000001" customHeight="1">
      <c r="A688" s="5">
        <v>20821</v>
      </c>
      <c r="B688" s="52" t="s">
        <v>569</v>
      </c>
      <c r="C688" s="7">
        <f>SUM(C689:C690)</f>
        <v>0</v>
      </c>
    </row>
    <row r="689" spans="1:3" ht="17.100000000000001" customHeight="1">
      <c r="A689" s="5">
        <v>2082101</v>
      </c>
      <c r="B689" s="5" t="s">
        <v>570</v>
      </c>
      <c r="C689" s="7">
        <v>0</v>
      </c>
    </row>
    <row r="690" spans="1:3" ht="17.100000000000001" customHeight="1">
      <c r="A690" s="5">
        <v>2082102</v>
      </c>
      <c r="B690" s="5" t="s">
        <v>571</v>
      </c>
      <c r="C690" s="7">
        <v>0</v>
      </c>
    </row>
    <row r="691" spans="1:3" ht="17.100000000000001" customHeight="1">
      <c r="A691" s="5">
        <v>20824</v>
      </c>
      <c r="B691" s="52" t="s">
        <v>572</v>
      </c>
      <c r="C691" s="7">
        <f>SUM(C692:C693)</f>
        <v>0</v>
      </c>
    </row>
    <row r="692" spans="1:3" ht="17.100000000000001" customHeight="1">
      <c r="A692" s="5">
        <v>2082401</v>
      </c>
      <c r="B692" s="5" t="s">
        <v>573</v>
      </c>
      <c r="C692" s="7">
        <v>0</v>
      </c>
    </row>
    <row r="693" spans="1:3" ht="17.100000000000001" customHeight="1">
      <c r="A693" s="5">
        <v>2082402</v>
      </c>
      <c r="B693" s="5" t="s">
        <v>574</v>
      </c>
      <c r="C693" s="7">
        <v>0</v>
      </c>
    </row>
    <row r="694" spans="1:3" ht="17.100000000000001" customHeight="1">
      <c r="A694" s="5">
        <v>20825</v>
      </c>
      <c r="B694" s="52" t="s">
        <v>575</v>
      </c>
      <c r="C694" s="7">
        <f>SUM(C695:C696)</f>
        <v>0</v>
      </c>
    </row>
    <row r="695" spans="1:3" ht="17.100000000000001" customHeight="1">
      <c r="A695" s="5">
        <v>2082501</v>
      </c>
      <c r="B695" s="5" t="s">
        <v>576</v>
      </c>
      <c r="C695" s="7">
        <v>0</v>
      </c>
    </row>
    <row r="696" spans="1:3" ht="17.100000000000001" customHeight="1">
      <c r="A696" s="5">
        <v>2082502</v>
      </c>
      <c r="B696" s="5" t="s">
        <v>577</v>
      </c>
      <c r="C696" s="7">
        <v>0</v>
      </c>
    </row>
    <row r="697" spans="1:3" ht="17.100000000000001" customHeight="1">
      <c r="A697" s="5">
        <v>20826</v>
      </c>
      <c r="B697" s="52" t="s">
        <v>578</v>
      </c>
      <c r="C697" s="7">
        <f>SUM(C698:C700)</f>
        <v>0</v>
      </c>
    </row>
    <row r="698" spans="1:3" ht="17.100000000000001" customHeight="1">
      <c r="A698" s="5">
        <v>2082601</v>
      </c>
      <c r="B698" s="5" t="s">
        <v>579</v>
      </c>
      <c r="C698" s="7">
        <v>0</v>
      </c>
    </row>
    <row r="699" spans="1:3" ht="17.100000000000001" customHeight="1">
      <c r="A699" s="5">
        <v>2082602</v>
      </c>
      <c r="B699" s="5" t="s">
        <v>580</v>
      </c>
      <c r="C699" s="7">
        <v>0</v>
      </c>
    </row>
    <row r="700" spans="1:3" ht="17.100000000000001" customHeight="1">
      <c r="A700" s="5">
        <v>2082699</v>
      </c>
      <c r="B700" s="5" t="s">
        <v>581</v>
      </c>
      <c r="C700" s="7">
        <v>0</v>
      </c>
    </row>
    <row r="701" spans="1:3" ht="17.100000000000001" customHeight="1">
      <c r="A701" s="5">
        <v>20827</v>
      </c>
      <c r="B701" s="52" t="s">
        <v>582</v>
      </c>
      <c r="C701" s="7">
        <f>SUM(C702:C705)</f>
        <v>60</v>
      </c>
    </row>
    <row r="702" spans="1:3" ht="17.100000000000001" customHeight="1">
      <c r="A702" s="5">
        <v>2082701</v>
      </c>
      <c r="B702" s="5" t="s">
        <v>583</v>
      </c>
      <c r="C702" s="7">
        <v>0</v>
      </c>
    </row>
    <row r="703" spans="1:3" ht="17.100000000000001" customHeight="1">
      <c r="A703" s="5">
        <v>2082702</v>
      </c>
      <c r="B703" s="5" t="s">
        <v>584</v>
      </c>
      <c r="C703" s="7">
        <v>0</v>
      </c>
    </row>
    <row r="704" spans="1:3" ht="17.100000000000001" customHeight="1">
      <c r="A704" s="5">
        <v>2082703</v>
      </c>
      <c r="B704" s="5" t="s">
        <v>585</v>
      </c>
      <c r="C704" s="7">
        <v>60</v>
      </c>
    </row>
    <row r="705" spans="1:3" ht="17.100000000000001" customHeight="1">
      <c r="A705" s="5">
        <v>2082799</v>
      </c>
      <c r="B705" s="5" t="s">
        <v>586</v>
      </c>
      <c r="C705" s="7">
        <v>0</v>
      </c>
    </row>
    <row r="706" spans="1:3" ht="17.100000000000001" customHeight="1">
      <c r="A706" s="5">
        <v>20899</v>
      </c>
      <c r="B706" s="52" t="s">
        <v>587</v>
      </c>
      <c r="C706" s="7">
        <f>C707</f>
        <v>43</v>
      </c>
    </row>
    <row r="707" spans="1:3" ht="17.100000000000001" customHeight="1">
      <c r="A707" s="5">
        <v>2089901</v>
      </c>
      <c r="B707" s="5" t="s">
        <v>588</v>
      </c>
      <c r="C707" s="7">
        <v>43</v>
      </c>
    </row>
    <row r="708" spans="1:3" ht="17.100000000000001" customHeight="1">
      <c r="A708" s="5">
        <v>210</v>
      </c>
      <c r="B708" s="52" t="s">
        <v>589</v>
      </c>
      <c r="C708" s="7">
        <f>SUM(C709,C714,C727,C731,C743,C746,C750,C760,C765,C771,C775,C778)</f>
        <v>5202</v>
      </c>
    </row>
    <row r="709" spans="1:3" ht="17.100000000000001" customHeight="1">
      <c r="A709" s="5">
        <v>21001</v>
      </c>
      <c r="B709" s="52" t="s">
        <v>590</v>
      </c>
      <c r="C709" s="7">
        <f>SUM(C710:C713)</f>
        <v>76</v>
      </c>
    </row>
    <row r="710" spans="1:3" ht="17.100000000000001" customHeight="1">
      <c r="A710" s="5">
        <v>2100101</v>
      </c>
      <c r="B710" s="5" t="s">
        <v>74</v>
      </c>
      <c r="C710" s="7">
        <v>66</v>
      </c>
    </row>
    <row r="711" spans="1:3" ht="17.100000000000001" customHeight="1">
      <c r="A711" s="5">
        <v>2100102</v>
      </c>
      <c r="B711" s="5" t="s">
        <v>75</v>
      </c>
      <c r="C711" s="7">
        <v>0</v>
      </c>
    </row>
    <row r="712" spans="1:3" ht="17.100000000000001" customHeight="1">
      <c r="A712" s="5">
        <v>2100103</v>
      </c>
      <c r="B712" s="5" t="s">
        <v>76</v>
      </c>
      <c r="C712" s="7">
        <v>0</v>
      </c>
    </row>
    <row r="713" spans="1:3" ht="17.100000000000001" customHeight="1">
      <c r="A713" s="5">
        <v>2100199</v>
      </c>
      <c r="B713" s="5" t="s">
        <v>591</v>
      </c>
      <c r="C713" s="7">
        <v>10</v>
      </c>
    </row>
    <row r="714" spans="1:3" ht="17.100000000000001" customHeight="1">
      <c r="A714" s="5">
        <v>21002</v>
      </c>
      <c r="B714" s="52" t="s">
        <v>592</v>
      </c>
      <c r="C714" s="7">
        <f>SUM(C715:C726)</f>
        <v>1246</v>
      </c>
    </row>
    <row r="715" spans="1:3" ht="17.100000000000001" customHeight="1">
      <c r="A715" s="5">
        <v>2100201</v>
      </c>
      <c r="B715" s="5" t="s">
        <v>593</v>
      </c>
      <c r="C715" s="7">
        <v>1226</v>
      </c>
    </row>
    <row r="716" spans="1:3" ht="17.100000000000001" customHeight="1">
      <c r="A716" s="5">
        <v>2100202</v>
      </c>
      <c r="B716" s="5" t="s">
        <v>594</v>
      </c>
      <c r="C716" s="7">
        <v>0</v>
      </c>
    </row>
    <row r="717" spans="1:3" ht="17.100000000000001" customHeight="1">
      <c r="A717" s="5">
        <v>2100203</v>
      </c>
      <c r="B717" s="5" t="s">
        <v>595</v>
      </c>
      <c r="C717" s="7">
        <v>0</v>
      </c>
    </row>
    <row r="718" spans="1:3" ht="17.100000000000001" customHeight="1">
      <c r="A718" s="5">
        <v>2100204</v>
      </c>
      <c r="B718" s="5" t="s">
        <v>596</v>
      </c>
      <c r="C718" s="7">
        <v>0</v>
      </c>
    </row>
    <row r="719" spans="1:3" ht="17.100000000000001" customHeight="1">
      <c r="A719" s="5">
        <v>2100205</v>
      </c>
      <c r="B719" s="5" t="s">
        <v>597</v>
      </c>
      <c r="C719" s="7">
        <v>0</v>
      </c>
    </row>
    <row r="720" spans="1:3" ht="17.100000000000001" customHeight="1">
      <c r="A720" s="5">
        <v>2100206</v>
      </c>
      <c r="B720" s="5" t="s">
        <v>598</v>
      </c>
      <c r="C720" s="7">
        <v>0</v>
      </c>
    </row>
    <row r="721" spans="1:3" ht="17.100000000000001" customHeight="1">
      <c r="A721" s="5">
        <v>2100207</v>
      </c>
      <c r="B721" s="5" t="s">
        <v>599</v>
      </c>
      <c r="C721" s="7">
        <v>0</v>
      </c>
    </row>
    <row r="722" spans="1:3" ht="17.100000000000001" customHeight="1">
      <c r="A722" s="5">
        <v>2100208</v>
      </c>
      <c r="B722" s="5" t="s">
        <v>600</v>
      </c>
      <c r="C722" s="7">
        <v>0</v>
      </c>
    </row>
    <row r="723" spans="1:3" ht="17.100000000000001" customHeight="1">
      <c r="A723" s="5">
        <v>2100209</v>
      </c>
      <c r="B723" s="5" t="s">
        <v>601</v>
      </c>
      <c r="C723" s="7">
        <v>0</v>
      </c>
    </row>
    <row r="724" spans="1:3" ht="17.100000000000001" customHeight="1">
      <c r="A724" s="5">
        <v>2100210</v>
      </c>
      <c r="B724" s="5" t="s">
        <v>602</v>
      </c>
      <c r="C724" s="7">
        <v>0</v>
      </c>
    </row>
    <row r="725" spans="1:3" ht="17.100000000000001" customHeight="1">
      <c r="A725" s="5">
        <v>2100211</v>
      </c>
      <c r="B725" s="5" t="s">
        <v>603</v>
      </c>
      <c r="C725" s="7">
        <v>0</v>
      </c>
    </row>
    <row r="726" spans="1:3" ht="17.100000000000001" customHeight="1">
      <c r="A726" s="5">
        <v>2100299</v>
      </c>
      <c r="B726" s="5" t="s">
        <v>604</v>
      </c>
      <c r="C726" s="7">
        <v>20</v>
      </c>
    </row>
    <row r="727" spans="1:3" ht="17.100000000000001" customHeight="1">
      <c r="A727" s="5">
        <v>21003</v>
      </c>
      <c r="B727" s="52" t="s">
        <v>605</v>
      </c>
      <c r="C727" s="7">
        <f>SUM(C728:C730)</f>
        <v>92</v>
      </c>
    </row>
    <row r="728" spans="1:3" ht="17.100000000000001" customHeight="1">
      <c r="A728" s="5">
        <v>2100301</v>
      </c>
      <c r="B728" s="5" t="s">
        <v>606</v>
      </c>
      <c r="C728" s="7">
        <v>0</v>
      </c>
    </row>
    <row r="729" spans="1:3" ht="17.100000000000001" customHeight="1">
      <c r="A729" s="5">
        <v>2100302</v>
      </c>
      <c r="B729" s="5" t="s">
        <v>607</v>
      </c>
      <c r="C729" s="7">
        <v>0</v>
      </c>
    </row>
    <row r="730" spans="1:3" ht="17.100000000000001" customHeight="1">
      <c r="A730" s="5">
        <v>2100399</v>
      </c>
      <c r="B730" s="5" t="s">
        <v>608</v>
      </c>
      <c r="C730" s="7">
        <v>92</v>
      </c>
    </row>
    <row r="731" spans="1:3" ht="17.100000000000001" customHeight="1">
      <c r="A731" s="5">
        <v>21004</v>
      </c>
      <c r="B731" s="52" t="s">
        <v>609</v>
      </c>
      <c r="C731" s="7">
        <f>SUM(C732:C742)</f>
        <v>46</v>
      </c>
    </row>
    <row r="732" spans="1:3" ht="17.100000000000001" customHeight="1">
      <c r="A732" s="5">
        <v>2100401</v>
      </c>
      <c r="B732" s="5" t="s">
        <v>610</v>
      </c>
      <c r="C732" s="7">
        <v>0</v>
      </c>
    </row>
    <row r="733" spans="1:3" ht="17.100000000000001" customHeight="1">
      <c r="A733" s="5">
        <v>2100402</v>
      </c>
      <c r="B733" s="5" t="s">
        <v>611</v>
      </c>
      <c r="C733" s="7">
        <v>0</v>
      </c>
    </row>
    <row r="734" spans="1:3" ht="17.100000000000001" customHeight="1">
      <c r="A734" s="5">
        <v>2100403</v>
      </c>
      <c r="B734" s="5" t="s">
        <v>612</v>
      </c>
      <c r="C734" s="7">
        <v>0</v>
      </c>
    </row>
    <row r="735" spans="1:3" ht="17.100000000000001" customHeight="1">
      <c r="A735" s="5">
        <v>2100404</v>
      </c>
      <c r="B735" s="5" t="s">
        <v>613</v>
      </c>
      <c r="C735" s="7">
        <v>0</v>
      </c>
    </row>
    <row r="736" spans="1:3" ht="17.100000000000001" customHeight="1">
      <c r="A736" s="5">
        <v>2100405</v>
      </c>
      <c r="B736" s="5" t="s">
        <v>614</v>
      </c>
      <c r="C736" s="7">
        <v>0</v>
      </c>
    </row>
    <row r="737" spans="1:3" ht="17.100000000000001" customHeight="1">
      <c r="A737" s="5">
        <v>2100406</v>
      </c>
      <c r="B737" s="5" t="s">
        <v>615</v>
      </c>
      <c r="C737" s="7">
        <v>0</v>
      </c>
    </row>
    <row r="738" spans="1:3" ht="17.100000000000001" customHeight="1">
      <c r="A738" s="5">
        <v>2100407</v>
      </c>
      <c r="B738" s="5" t="s">
        <v>616</v>
      </c>
      <c r="C738" s="7">
        <v>0</v>
      </c>
    </row>
    <row r="739" spans="1:3" ht="17.100000000000001" customHeight="1">
      <c r="A739" s="5">
        <v>2100408</v>
      </c>
      <c r="B739" s="5" t="s">
        <v>617</v>
      </c>
      <c r="C739" s="7">
        <v>0</v>
      </c>
    </row>
    <row r="740" spans="1:3" ht="17.100000000000001" customHeight="1">
      <c r="A740" s="5">
        <v>2100409</v>
      </c>
      <c r="B740" s="5" t="s">
        <v>618</v>
      </c>
      <c r="C740" s="7">
        <v>34</v>
      </c>
    </row>
    <row r="741" spans="1:3" ht="17.100000000000001" customHeight="1">
      <c r="A741" s="5">
        <v>2100410</v>
      </c>
      <c r="B741" s="5" t="s">
        <v>619</v>
      </c>
      <c r="C741" s="7">
        <v>0</v>
      </c>
    </row>
    <row r="742" spans="1:3" ht="17.100000000000001" customHeight="1">
      <c r="A742" s="5">
        <v>2100499</v>
      </c>
      <c r="B742" s="5" t="s">
        <v>620</v>
      </c>
      <c r="C742" s="7">
        <v>12</v>
      </c>
    </row>
    <row r="743" spans="1:3" ht="17.100000000000001" customHeight="1">
      <c r="A743" s="5">
        <v>21006</v>
      </c>
      <c r="B743" s="52" t="s">
        <v>621</v>
      </c>
      <c r="C743" s="7">
        <f>SUM(C744:C745)</f>
        <v>20</v>
      </c>
    </row>
    <row r="744" spans="1:3" ht="17.100000000000001" customHeight="1">
      <c r="A744" s="5">
        <v>2100601</v>
      </c>
      <c r="B744" s="5" t="s">
        <v>622</v>
      </c>
      <c r="C744" s="7">
        <v>10</v>
      </c>
    </row>
    <row r="745" spans="1:3" ht="17.100000000000001" customHeight="1">
      <c r="A745" s="5">
        <v>2100699</v>
      </c>
      <c r="B745" s="5" t="s">
        <v>623</v>
      </c>
      <c r="C745" s="7">
        <v>10</v>
      </c>
    </row>
    <row r="746" spans="1:3" ht="17.100000000000001" customHeight="1">
      <c r="A746" s="5">
        <v>21007</v>
      </c>
      <c r="B746" s="52" t="s">
        <v>624</v>
      </c>
      <c r="C746" s="7">
        <f>SUM(C747:C749)</f>
        <v>240</v>
      </c>
    </row>
    <row r="747" spans="1:3" ht="17.100000000000001" customHeight="1">
      <c r="A747" s="5">
        <v>2100716</v>
      </c>
      <c r="B747" s="5" t="s">
        <v>625</v>
      </c>
      <c r="C747" s="7">
        <v>0</v>
      </c>
    </row>
    <row r="748" spans="1:3" ht="17.100000000000001" customHeight="1">
      <c r="A748" s="5">
        <v>2100717</v>
      </c>
      <c r="B748" s="5" t="s">
        <v>626</v>
      </c>
      <c r="C748" s="7">
        <v>240</v>
      </c>
    </row>
    <row r="749" spans="1:3" ht="17.100000000000001" customHeight="1">
      <c r="A749" s="5">
        <v>2100799</v>
      </c>
      <c r="B749" s="5" t="s">
        <v>627</v>
      </c>
      <c r="C749" s="7">
        <v>0</v>
      </c>
    </row>
    <row r="750" spans="1:3" ht="17.100000000000001" customHeight="1">
      <c r="A750" s="5">
        <v>21010</v>
      </c>
      <c r="B750" s="52" t="s">
        <v>628</v>
      </c>
      <c r="C750" s="7">
        <f>SUM(C751:C759)</f>
        <v>791</v>
      </c>
    </row>
    <row r="751" spans="1:3" ht="17.100000000000001" customHeight="1">
      <c r="A751" s="5">
        <v>2101001</v>
      </c>
      <c r="B751" s="5" t="s">
        <v>74</v>
      </c>
      <c r="C751" s="7">
        <v>474</v>
      </c>
    </row>
    <row r="752" spans="1:3" ht="17.100000000000001" customHeight="1">
      <c r="A752" s="5">
        <v>2101002</v>
      </c>
      <c r="B752" s="5" t="s">
        <v>75</v>
      </c>
      <c r="C752" s="7">
        <v>0</v>
      </c>
    </row>
    <row r="753" spans="1:3" ht="17.100000000000001" customHeight="1">
      <c r="A753" s="5">
        <v>2101003</v>
      </c>
      <c r="B753" s="5" t="s">
        <v>76</v>
      </c>
      <c r="C753" s="7">
        <v>0</v>
      </c>
    </row>
    <row r="754" spans="1:3" ht="17.100000000000001" customHeight="1">
      <c r="A754" s="5">
        <v>2101012</v>
      </c>
      <c r="B754" s="5" t="s">
        <v>629</v>
      </c>
      <c r="C754" s="7">
        <v>1</v>
      </c>
    </row>
    <row r="755" spans="1:3" ht="17.100000000000001" customHeight="1">
      <c r="A755" s="5">
        <v>2101014</v>
      </c>
      <c r="B755" s="5" t="s">
        <v>630</v>
      </c>
      <c r="C755" s="7">
        <v>0</v>
      </c>
    </row>
    <row r="756" spans="1:3" ht="17.100000000000001" customHeight="1">
      <c r="A756" s="5">
        <v>2101015</v>
      </c>
      <c r="B756" s="5" t="s">
        <v>631</v>
      </c>
      <c r="C756" s="7">
        <v>0</v>
      </c>
    </row>
    <row r="757" spans="1:3" ht="17.100000000000001" customHeight="1">
      <c r="A757" s="5">
        <v>2101016</v>
      </c>
      <c r="B757" s="5" t="s">
        <v>632</v>
      </c>
      <c r="C757" s="7">
        <v>208</v>
      </c>
    </row>
    <row r="758" spans="1:3" ht="17.100000000000001" customHeight="1">
      <c r="A758" s="5">
        <v>2101050</v>
      </c>
      <c r="B758" s="5" t="s">
        <v>83</v>
      </c>
      <c r="C758" s="7">
        <v>0</v>
      </c>
    </row>
    <row r="759" spans="1:3" ht="17.100000000000001" customHeight="1">
      <c r="A759" s="5">
        <v>2101099</v>
      </c>
      <c r="B759" s="5" t="s">
        <v>633</v>
      </c>
      <c r="C759" s="7">
        <v>108</v>
      </c>
    </row>
    <row r="760" spans="1:3" ht="17.100000000000001" customHeight="1">
      <c r="A760" s="5">
        <v>21011</v>
      </c>
      <c r="B760" s="52" t="s">
        <v>634</v>
      </c>
      <c r="C760" s="7">
        <f>SUM(C761:C764)</f>
        <v>483</v>
      </c>
    </row>
    <row r="761" spans="1:3" ht="17.100000000000001" customHeight="1">
      <c r="A761" s="5">
        <v>2101101</v>
      </c>
      <c r="B761" s="5" t="s">
        <v>635</v>
      </c>
      <c r="C761" s="7">
        <v>342</v>
      </c>
    </row>
    <row r="762" spans="1:3" ht="17.100000000000001" customHeight="1">
      <c r="A762" s="5">
        <v>2101102</v>
      </c>
      <c r="B762" s="5" t="s">
        <v>636</v>
      </c>
      <c r="C762" s="7">
        <v>66</v>
      </c>
    </row>
    <row r="763" spans="1:3" ht="17.100000000000001" customHeight="1">
      <c r="A763" s="5">
        <v>2101103</v>
      </c>
      <c r="B763" s="5" t="s">
        <v>637</v>
      </c>
      <c r="C763" s="7">
        <v>0</v>
      </c>
    </row>
    <row r="764" spans="1:3" ht="17.100000000000001" customHeight="1">
      <c r="A764" s="5">
        <v>2101199</v>
      </c>
      <c r="B764" s="5" t="s">
        <v>638</v>
      </c>
      <c r="C764" s="7">
        <v>75</v>
      </c>
    </row>
    <row r="765" spans="1:3" ht="17.100000000000001" customHeight="1">
      <c r="A765" s="5">
        <v>21012</v>
      </c>
      <c r="B765" s="52" t="s">
        <v>639</v>
      </c>
      <c r="C765" s="7">
        <f>SUM(C766:C770)</f>
        <v>2208</v>
      </c>
    </row>
    <row r="766" spans="1:3" ht="17.100000000000001" customHeight="1">
      <c r="A766" s="5">
        <v>2101201</v>
      </c>
      <c r="B766" s="5" t="s">
        <v>640</v>
      </c>
      <c r="C766" s="7">
        <v>0</v>
      </c>
    </row>
    <row r="767" spans="1:3" ht="17.100000000000001" customHeight="1">
      <c r="A767" s="5">
        <v>2101202</v>
      </c>
      <c r="B767" s="5" t="s">
        <v>641</v>
      </c>
      <c r="C767" s="7">
        <v>0</v>
      </c>
    </row>
    <row r="768" spans="1:3" ht="17.100000000000001" customHeight="1">
      <c r="A768" s="5">
        <v>2101203</v>
      </c>
      <c r="B768" s="5" t="s">
        <v>642</v>
      </c>
      <c r="C768" s="7">
        <v>0</v>
      </c>
    </row>
    <row r="769" spans="1:3" ht="17.100000000000001" customHeight="1">
      <c r="A769" s="5">
        <v>2101204</v>
      </c>
      <c r="B769" s="5" t="s">
        <v>643</v>
      </c>
      <c r="C769" s="7">
        <v>2208</v>
      </c>
    </row>
    <row r="770" spans="1:3" ht="17.100000000000001" customHeight="1">
      <c r="A770" s="5">
        <v>2101299</v>
      </c>
      <c r="B770" s="5" t="s">
        <v>644</v>
      </c>
      <c r="C770" s="7">
        <v>0</v>
      </c>
    </row>
    <row r="771" spans="1:3" ht="17.100000000000001" customHeight="1">
      <c r="A771" s="5">
        <v>21013</v>
      </c>
      <c r="B771" s="52" t="s">
        <v>645</v>
      </c>
      <c r="C771" s="7">
        <f>SUM(C772:C774)</f>
        <v>0</v>
      </c>
    </row>
    <row r="772" spans="1:3" ht="17.100000000000001" customHeight="1">
      <c r="A772" s="5">
        <v>2101301</v>
      </c>
      <c r="B772" s="5" t="s">
        <v>646</v>
      </c>
      <c r="C772" s="7">
        <v>0</v>
      </c>
    </row>
    <row r="773" spans="1:3" ht="17.100000000000001" customHeight="1">
      <c r="A773" s="5">
        <v>2101302</v>
      </c>
      <c r="B773" s="5" t="s">
        <v>647</v>
      </c>
      <c r="C773" s="7">
        <v>0</v>
      </c>
    </row>
    <row r="774" spans="1:3" ht="17.100000000000001" customHeight="1">
      <c r="A774" s="5">
        <v>2101399</v>
      </c>
      <c r="B774" s="5" t="s">
        <v>648</v>
      </c>
      <c r="C774" s="7">
        <v>0</v>
      </c>
    </row>
    <row r="775" spans="1:3" ht="17.100000000000001" customHeight="1">
      <c r="A775" s="5">
        <v>21014</v>
      </c>
      <c r="B775" s="52" t="s">
        <v>649</v>
      </c>
      <c r="C775" s="7">
        <f>SUM(C776:C777)</f>
        <v>0</v>
      </c>
    </row>
    <row r="776" spans="1:3" ht="17.100000000000001" customHeight="1">
      <c r="A776" s="5">
        <v>2101401</v>
      </c>
      <c r="B776" s="5" t="s">
        <v>650</v>
      </c>
      <c r="C776" s="7">
        <v>0</v>
      </c>
    </row>
    <row r="777" spans="1:3" ht="17.100000000000001" customHeight="1">
      <c r="A777" s="5">
        <v>2101499</v>
      </c>
      <c r="B777" s="5" t="s">
        <v>651</v>
      </c>
      <c r="C777" s="7">
        <v>0</v>
      </c>
    </row>
    <row r="778" spans="1:3" ht="17.100000000000001" customHeight="1">
      <c r="A778" s="5">
        <v>21099</v>
      </c>
      <c r="B778" s="52" t="s">
        <v>652</v>
      </c>
      <c r="C778" s="7">
        <f>C779</f>
        <v>0</v>
      </c>
    </row>
    <row r="779" spans="1:3" ht="17.100000000000001" customHeight="1">
      <c r="A779" s="5">
        <v>2109901</v>
      </c>
      <c r="B779" s="5" t="s">
        <v>653</v>
      </c>
      <c r="C779" s="7">
        <v>0</v>
      </c>
    </row>
    <row r="780" spans="1:3" ht="17.100000000000001" customHeight="1">
      <c r="A780" s="5">
        <v>211</v>
      </c>
      <c r="B780" s="52" t="s">
        <v>654</v>
      </c>
      <c r="C780" s="7">
        <f>SUM(C781,C790,C794,C802,C808,C815,C821,C824,C827,C829,C831,C837,C839,C841,C856)</f>
        <v>3592</v>
      </c>
    </row>
    <row r="781" spans="1:3" ht="17.100000000000001" customHeight="1">
      <c r="A781" s="5">
        <v>21101</v>
      </c>
      <c r="B781" s="52" t="s">
        <v>655</v>
      </c>
      <c r="C781" s="7">
        <f>SUM(C782:C789)</f>
        <v>199</v>
      </c>
    </row>
    <row r="782" spans="1:3" ht="17.100000000000001" customHeight="1">
      <c r="A782" s="5">
        <v>2110101</v>
      </c>
      <c r="B782" s="5" t="s">
        <v>74</v>
      </c>
      <c r="C782" s="7">
        <v>97</v>
      </c>
    </row>
    <row r="783" spans="1:3" ht="17.100000000000001" customHeight="1">
      <c r="A783" s="5">
        <v>2110102</v>
      </c>
      <c r="B783" s="5" t="s">
        <v>75</v>
      </c>
      <c r="C783" s="7">
        <v>12</v>
      </c>
    </row>
    <row r="784" spans="1:3" ht="17.100000000000001" customHeight="1">
      <c r="A784" s="5">
        <v>2110103</v>
      </c>
      <c r="B784" s="5" t="s">
        <v>76</v>
      </c>
      <c r="C784" s="7">
        <v>0</v>
      </c>
    </row>
    <row r="785" spans="1:3" ht="17.100000000000001" customHeight="1">
      <c r="A785" s="5">
        <v>2110104</v>
      </c>
      <c r="B785" s="5" t="s">
        <v>656</v>
      </c>
      <c r="C785" s="7">
        <v>0</v>
      </c>
    </row>
    <row r="786" spans="1:3" ht="17.100000000000001" customHeight="1">
      <c r="A786" s="5">
        <v>2110105</v>
      </c>
      <c r="B786" s="5" t="s">
        <v>657</v>
      </c>
      <c r="C786" s="7">
        <v>0</v>
      </c>
    </row>
    <row r="787" spans="1:3" ht="17.100000000000001" customHeight="1">
      <c r="A787" s="5">
        <v>2110106</v>
      </c>
      <c r="B787" s="5" t="s">
        <v>658</v>
      </c>
      <c r="C787" s="7">
        <v>0</v>
      </c>
    </row>
    <row r="788" spans="1:3" ht="17.100000000000001" customHeight="1">
      <c r="A788" s="5">
        <v>2110107</v>
      </c>
      <c r="B788" s="5" t="s">
        <v>659</v>
      </c>
      <c r="C788" s="7">
        <v>0</v>
      </c>
    </row>
    <row r="789" spans="1:3" ht="17.100000000000001" customHeight="1">
      <c r="A789" s="5">
        <v>2110199</v>
      </c>
      <c r="B789" s="5" t="s">
        <v>660</v>
      </c>
      <c r="C789" s="7">
        <v>90</v>
      </c>
    </row>
    <row r="790" spans="1:3" ht="17.100000000000001" customHeight="1">
      <c r="A790" s="5">
        <v>21102</v>
      </c>
      <c r="B790" s="52" t="s">
        <v>661</v>
      </c>
      <c r="C790" s="7">
        <f>SUM(C791:C793)</f>
        <v>230</v>
      </c>
    </row>
    <row r="791" spans="1:3" ht="17.100000000000001" customHeight="1">
      <c r="A791" s="5">
        <v>2110203</v>
      </c>
      <c r="B791" s="5" t="s">
        <v>662</v>
      </c>
      <c r="C791" s="7">
        <v>65</v>
      </c>
    </row>
    <row r="792" spans="1:3" ht="17.100000000000001" customHeight="1">
      <c r="A792" s="5">
        <v>2110204</v>
      </c>
      <c r="B792" s="5" t="s">
        <v>663</v>
      </c>
      <c r="C792" s="7">
        <v>0</v>
      </c>
    </row>
    <row r="793" spans="1:3" ht="17.100000000000001" customHeight="1">
      <c r="A793" s="5">
        <v>2110299</v>
      </c>
      <c r="B793" s="5" t="s">
        <v>664</v>
      </c>
      <c r="C793" s="7">
        <v>165</v>
      </c>
    </row>
    <row r="794" spans="1:3" ht="17.100000000000001" customHeight="1">
      <c r="A794" s="5">
        <v>21103</v>
      </c>
      <c r="B794" s="52" t="s">
        <v>665</v>
      </c>
      <c r="C794" s="7">
        <f>SUM(C795:C801)</f>
        <v>2801</v>
      </c>
    </row>
    <row r="795" spans="1:3" ht="17.100000000000001" customHeight="1">
      <c r="A795" s="5">
        <v>2110301</v>
      </c>
      <c r="B795" s="5" t="s">
        <v>666</v>
      </c>
      <c r="C795" s="7">
        <v>1481</v>
      </c>
    </row>
    <row r="796" spans="1:3" ht="17.100000000000001" customHeight="1">
      <c r="A796" s="5">
        <v>2110302</v>
      </c>
      <c r="B796" s="5" t="s">
        <v>667</v>
      </c>
      <c r="C796" s="7">
        <v>1320</v>
      </c>
    </row>
    <row r="797" spans="1:3" ht="17.100000000000001" customHeight="1">
      <c r="A797" s="5">
        <v>2110303</v>
      </c>
      <c r="B797" s="5" t="s">
        <v>668</v>
      </c>
      <c r="C797" s="7">
        <v>0</v>
      </c>
    </row>
    <row r="798" spans="1:3" ht="17.100000000000001" customHeight="1">
      <c r="A798" s="5">
        <v>2110304</v>
      </c>
      <c r="B798" s="5" t="s">
        <v>669</v>
      </c>
      <c r="C798" s="7">
        <v>0</v>
      </c>
    </row>
    <row r="799" spans="1:3" ht="17.100000000000001" customHeight="1">
      <c r="A799" s="5">
        <v>2110305</v>
      </c>
      <c r="B799" s="5" t="s">
        <v>670</v>
      </c>
      <c r="C799" s="7">
        <v>0</v>
      </c>
    </row>
    <row r="800" spans="1:3" ht="17.100000000000001" customHeight="1">
      <c r="A800" s="5">
        <v>2110306</v>
      </c>
      <c r="B800" s="5" t="s">
        <v>671</v>
      </c>
      <c r="C800" s="7">
        <v>0</v>
      </c>
    </row>
    <row r="801" spans="1:3" ht="17.100000000000001" customHeight="1">
      <c r="A801" s="5">
        <v>2110399</v>
      </c>
      <c r="B801" s="5" t="s">
        <v>672</v>
      </c>
      <c r="C801" s="7">
        <v>0</v>
      </c>
    </row>
    <row r="802" spans="1:3" ht="17.100000000000001" customHeight="1">
      <c r="A802" s="5">
        <v>21104</v>
      </c>
      <c r="B802" s="52" t="s">
        <v>673</v>
      </c>
      <c r="C802" s="7">
        <f>SUM(C803:C807)</f>
        <v>42</v>
      </c>
    </row>
    <row r="803" spans="1:3" ht="17.100000000000001" customHeight="1">
      <c r="A803" s="5">
        <v>2110401</v>
      </c>
      <c r="B803" s="5" t="s">
        <v>674</v>
      </c>
      <c r="C803" s="7">
        <v>42</v>
      </c>
    </row>
    <row r="804" spans="1:3" ht="17.100000000000001" customHeight="1">
      <c r="A804" s="5">
        <v>2110402</v>
      </c>
      <c r="B804" s="5" t="s">
        <v>675</v>
      </c>
      <c r="C804" s="7">
        <v>0</v>
      </c>
    </row>
    <row r="805" spans="1:3" ht="17.100000000000001" customHeight="1">
      <c r="A805" s="5">
        <v>2110403</v>
      </c>
      <c r="B805" s="5" t="s">
        <v>676</v>
      </c>
      <c r="C805" s="7">
        <v>0</v>
      </c>
    </row>
    <row r="806" spans="1:3" ht="17.100000000000001" customHeight="1">
      <c r="A806" s="5">
        <v>2110404</v>
      </c>
      <c r="B806" s="5" t="s">
        <v>677</v>
      </c>
      <c r="C806" s="7">
        <v>0</v>
      </c>
    </row>
    <row r="807" spans="1:3" ht="17.100000000000001" customHeight="1">
      <c r="A807" s="5">
        <v>2110499</v>
      </c>
      <c r="B807" s="5" t="s">
        <v>678</v>
      </c>
      <c r="C807" s="7">
        <v>0</v>
      </c>
    </row>
    <row r="808" spans="1:3" ht="17.100000000000001" customHeight="1">
      <c r="A808" s="5">
        <v>21105</v>
      </c>
      <c r="B808" s="52" t="s">
        <v>679</v>
      </c>
      <c r="C808" s="7">
        <f>SUM(C809:C814)</f>
        <v>0</v>
      </c>
    </row>
    <row r="809" spans="1:3" ht="17.100000000000001" customHeight="1">
      <c r="A809" s="5">
        <v>2110501</v>
      </c>
      <c r="B809" s="5" t="s">
        <v>680</v>
      </c>
      <c r="C809" s="7">
        <v>0</v>
      </c>
    </row>
    <row r="810" spans="1:3" ht="17.100000000000001" customHeight="1">
      <c r="A810" s="5">
        <v>2110502</v>
      </c>
      <c r="B810" s="5" t="s">
        <v>681</v>
      </c>
      <c r="C810" s="7">
        <v>0</v>
      </c>
    </row>
    <row r="811" spans="1:3" ht="17.100000000000001" customHeight="1">
      <c r="A811" s="5">
        <v>2110503</v>
      </c>
      <c r="B811" s="5" t="s">
        <v>682</v>
      </c>
      <c r="C811" s="7">
        <v>0</v>
      </c>
    </row>
    <row r="812" spans="1:3" ht="17.100000000000001" customHeight="1">
      <c r="A812" s="5">
        <v>2110506</v>
      </c>
      <c r="B812" s="5" t="s">
        <v>683</v>
      </c>
      <c r="C812" s="7">
        <v>0</v>
      </c>
    </row>
    <row r="813" spans="1:3" ht="17.100000000000001" customHeight="1">
      <c r="A813" s="5">
        <v>2110507</v>
      </c>
      <c r="B813" s="5" t="s">
        <v>684</v>
      </c>
      <c r="C813" s="7">
        <v>0</v>
      </c>
    </row>
    <row r="814" spans="1:3" ht="17.100000000000001" customHeight="1">
      <c r="A814" s="5">
        <v>2110599</v>
      </c>
      <c r="B814" s="5" t="s">
        <v>685</v>
      </c>
      <c r="C814" s="7">
        <v>0</v>
      </c>
    </row>
    <row r="815" spans="1:3" ht="17.100000000000001" customHeight="1">
      <c r="A815" s="5">
        <v>21106</v>
      </c>
      <c r="B815" s="52" t="s">
        <v>686</v>
      </c>
      <c r="C815" s="7">
        <f>SUM(C816:C820)</f>
        <v>0</v>
      </c>
    </row>
    <row r="816" spans="1:3" ht="17.100000000000001" customHeight="1">
      <c r="A816" s="5">
        <v>2110602</v>
      </c>
      <c r="B816" s="5" t="s">
        <v>687</v>
      </c>
      <c r="C816" s="7">
        <v>0</v>
      </c>
    </row>
    <row r="817" spans="1:3" ht="17.100000000000001" customHeight="1">
      <c r="A817" s="5">
        <v>2110603</v>
      </c>
      <c r="B817" s="5" t="s">
        <v>688</v>
      </c>
      <c r="C817" s="7">
        <v>0</v>
      </c>
    </row>
    <row r="818" spans="1:3" ht="17.100000000000001" customHeight="1">
      <c r="A818" s="5">
        <v>2110604</v>
      </c>
      <c r="B818" s="5" t="s">
        <v>689</v>
      </c>
      <c r="C818" s="7">
        <v>0</v>
      </c>
    </row>
    <row r="819" spans="1:3" ht="17.100000000000001" customHeight="1">
      <c r="A819" s="5">
        <v>2110605</v>
      </c>
      <c r="B819" s="5" t="s">
        <v>690</v>
      </c>
      <c r="C819" s="7">
        <v>0</v>
      </c>
    </row>
    <row r="820" spans="1:3" ht="17.100000000000001" customHeight="1">
      <c r="A820" s="5">
        <v>2110699</v>
      </c>
      <c r="B820" s="5" t="s">
        <v>691</v>
      </c>
      <c r="C820" s="7">
        <v>0</v>
      </c>
    </row>
    <row r="821" spans="1:3" ht="17.100000000000001" customHeight="1">
      <c r="A821" s="5">
        <v>21107</v>
      </c>
      <c r="B821" s="52" t="s">
        <v>692</v>
      </c>
      <c r="C821" s="7">
        <f>SUM(C822:C823)</f>
        <v>0</v>
      </c>
    </row>
    <row r="822" spans="1:3" ht="17.100000000000001" customHeight="1">
      <c r="A822" s="5">
        <v>2110704</v>
      </c>
      <c r="B822" s="5" t="s">
        <v>693</v>
      </c>
      <c r="C822" s="7">
        <v>0</v>
      </c>
    </row>
    <row r="823" spans="1:3" ht="17.100000000000001" customHeight="1">
      <c r="A823" s="5">
        <v>2110799</v>
      </c>
      <c r="B823" s="5" t="s">
        <v>694</v>
      </c>
      <c r="C823" s="7">
        <v>0</v>
      </c>
    </row>
    <row r="824" spans="1:3" ht="17.100000000000001" customHeight="1">
      <c r="A824" s="5">
        <v>21108</v>
      </c>
      <c r="B824" s="52" t="s">
        <v>695</v>
      </c>
      <c r="C824" s="7">
        <f>SUM(C825:C826)</f>
        <v>0</v>
      </c>
    </row>
    <row r="825" spans="1:3" ht="17.100000000000001" customHeight="1">
      <c r="A825" s="5">
        <v>2110804</v>
      </c>
      <c r="B825" s="5" t="s">
        <v>696</v>
      </c>
      <c r="C825" s="7">
        <v>0</v>
      </c>
    </row>
    <row r="826" spans="1:3" ht="17.100000000000001" customHeight="1">
      <c r="A826" s="5">
        <v>2110899</v>
      </c>
      <c r="B826" s="5" t="s">
        <v>697</v>
      </c>
      <c r="C826" s="7">
        <v>0</v>
      </c>
    </row>
    <row r="827" spans="1:3" ht="17.100000000000001" customHeight="1">
      <c r="A827" s="5">
        <v>21109</v>
      </c>
      <c r="B827" s="52" t="s">
        <v>698</v>
      </c>
      <c r="C827" s="7">
        <f>C828</f>
        <v>0</v>
      </c>
    </row>
    <row r="828" spans="1:3" ht="17.100000000000001" customHeight="1">
      <c r="A828" s="5">
        <v>2110901</v>
      </c>
      <c r="B828" s="5" t="s">
        <v>699</v>
      </c>
      <c r="C828" s="7">
        <v>0</v>
      </c>
    </row>
    <row r="829" spans="1:3" ht="17.100000000000001" customHeight="1">
      <c r="A829" s="5">
        <v>21110</v>
      </c>
      <c r="B829" s="52" t="s">
        <v>700</v>
      </c>
      <c r="C829" s="7">
        <f>C830</f>
        <v>320</v>
      </c>
    </row>
    <row r="830" spans="1:3" ht="17.100000000000001" customHeight="1">
      <c r="A830" s="5">
        <v>2111001</v>
      </c>
      <c r="B830" s="5" t="s">
        <v>701</v>
      </c>
      <c r="C830" s="7">
        <v>320</v>
      </c>
    </row>
    <row r="831" spans="1:3" ht="17.100000000000001" customHeight="1">
      <c r="A831" s="5">
        <v>21111</v>
      </c>
      <c r="B831" s="52" t="s">
        <v>702</v>
      </c>
      <c r="C831" s="7">
        <f>SUM(C832:C836)</f>
        <v>0</v>
      </c>
    </row>
    <row r="832" spans="1:3" ht="17.100000000000001" customHeight="1">
      <c r="A832" s="5">
        <v>2111101</v>
      </c>
      <c r="B832" s="5" t="s">
        <v>703</v>
      </c>
      <c r="C832" s="7">
        <v>0</v>
      </c>
    </row>
    <row r="833" spans="1:3" ht="17.100000000000001" customHeight="1">
      <c r="A833" s="5">
        <v>2111102</v>
      </c>
      <c r="B833" s="5" t="s">
        <v>704</v>
      </c>
      <c r="C833" s="7">
        <v>0</v>
      </c>
    </row>
    <row r="834" spans="1:3" ht="17.100000000000001" customHeight="1">
      <c r="A834" s="5">
        <v>2111103</v>
      </c>
      <c r="B834" s="5" t="s">
        <v>705</v>
      </c>
      <c r="C834" s="7">
        <v>0</v>
      </c>
    </row>
    <row r="835" spans="1:3" ht="17.100000000000001" customHeight="1">
      <c r="A835" s="5">
        <v>2111104</v>
      </c>
      <c r="B835" s="5" t="s">
        <v>706</v>
      </c>
      <c r="C835" s="7">
        <v>0</v>
      </c>
    </row>
    <row r="836" spans="1:3" ht="17.100000000000001" customHeight="1">
      <c r="A836" s="5">
        <v>2111199</v>
      </c>
      <c r="B836" s="5" t="s">
        <v>707</v>
      </c>
      <c r="C836" s="7">
        <v>0</v>
      </c>
    </row>
    <row r="837" spans="1:3" ht="17.100000000000001" customHeight="1">
      <c r="A837" s="5">
        <v>21112</v>
      </c>
      <c r="B837" s="52" t="s">
        <v>708</v>
      </c>
      <c r="C837" s="7">
        <f>C838</f>
        <v>0</v>
      </c>
    </row>
    <row r="838" spans="1:3" ht="17.100000000000001" customHeight="1">
      <c r="A838" s="5">
        <v>2111201</v>
      </c>
      <c r="B838" s="5" t="s">
        <v>709</v>
      </c>
      <c r="C838" s="7">
        <v>0</v>
      </c>
    </row>
    <row r="839" spans="1:3" ht="17.100000000000001" customHeight="1">
      <c r="A839" s="5">
        <v>21113</v>
      </c>
      <c r="B839" s="52" t="s">
        <v>710</v>
      </c>
      <c r="C839" s="7">
        <f>C840</f>
        <v>0</v>
      </c>
    </row>
    <row r="840" spans="1:3" ht="17.100000000000001" customHeight="1">
      <c r="A840" s="5">
        <v>2111301</v>
      </c>
      <c r="B840" s="5" t="s">
        <v>711</v>
      </c>
      <c r="C840" s="7">
        <v>0</v>
      </c>
    </row>
    <row r="841" spans="1:3" ht="17.100000000000001" customHeight="1">
      <c r="A841" s="5">
        <v>21114</v>
      </c>
      <c r="B841" s="52" t="s">
        <v>712</v>
      </c>
      <c r="C841" s="7">
        <f>SUM(C842:C855)</f>
        <v>0</v>
      </c>
    </row>
    <row r="842" spans="1:3" ht="17.100000000000001" customHeight="1">
      <c r="A842" s="5">
        <v>2111401</v>
      </c>
      <c r="B842" s="5" t="s">
        <v>74</v>
      </c>
      <c r="C842" s="7">
        <v>0</v>
      </c>
    </row>
    <row r="843" spans="1:3" ht="17.100000000000001" customHeight="1">
      <c r="A843" s="5">
        <v>2111402</v>
      </c>
      <c r="B843" s="5" t="s">
        <v>75</v>
      </c>
      <c r="C843" s="7">
        <v>0</v>
      </c>
    </row>
    <row r="844" spans="1:3" ht="17.100000000000001" customHeight="1">
      <c r="A844" s="5">
        <v>2111403</v>
      </c>
      <c r="B844" s="5" t="s">
        <v>76</v>
      </c>
      <c r="C844" s="7">
        <v>0</v>
      </c>
    </row>
    <row r="845" spans="1:3" ht="17.100000000000001" customHeight="1">
      <c r="A845" s="5">
        <v>2111404</v>
      </c>
      <c r="B845" s="5" t="s">
        <v>713</v>
      </c>
      <c r="C845" s="7">
        <v>0</v>
      </c>
    </row>
    <row r="846" spans="1:3" ht="17.100000000000001" customHeight="1">
      <c r="A846" s="5">
        <v>2111405</v>
      </c>
      <c r="B846" s="5" t="s">
        <v>714</v>
      </c>
      <c r="C846" s="7">
        <v>0</v>
      </c>
    </row>
    <row r="847" spans="1:3" ht="17.100000000000001" customHeight="1">
      <c r="A847" s="5">
        <v>2111406</v>
      </c>
      <c r="B847" s="5" t="s">
        <v>715</v>
      </c>
      <c r="C847" s="7">
        <v>0</v>
      </c>
    </row>
    <row r="848" spans="1:3" ht="17.100000000000001" customHeight="1">
      <c r="A848" s="5">
        <v>2111407</v>
      </c>
      <c r="B848" s="5" t="s">
        <v>716</v>
      </c>
      <c r="C848" s="7">
        <v>0</v>
      </c>
    </row>
    <row r="849" spans="1:3" ht="17.100000000000001" customHeight="1">
      <c r="A849" s="5">
        <v>2111408</v>
      </c>
      <c r="B849" s="5" t="s">
        <v>717</v>
      </c>
      <c r="C849" s="7">
        <v>0</v>
      </c>
    </row>
    <row r="850" spans="1:3" ht="17.100000000000001" customHeight="1">
      <c r="A850" s="5">
        <v>2111409</v>
      </c>
      <c r="B850" s="5" t="s">
        <v>718</v>
      </c>
      <c r="C850" s="7">
        <v>0</v>
      </c>
    </row>
    <row r="851" spans="1:3" ht="17.100000000000001" customHeight="1">
      <c r="A851" s="5">
        <v>2111410</v>
      </c>
      <c r="B851" s="5" t="s">
        <v>719</v>
      </c>
      <c r="C851" s="7">
        <v>0</v>
      </c>
    </row>
    <row r="852" spans="1:3" ht="17.100000000000001" customHeight="1">
      <c r="A852" s="5">
        <v>2111411</v>
      </c>
      <c r="B852" s="5" t="s">
        <v>117</v>
      </c>
      <c r="C852" s="7">
        <v>0</v>
      </c>
    </row>
    <row r="853" spans="1:3" ht="17.100000000000001" customHeight="1">
      <c r="A853" s="5">
        <v>2111413</v>
      </c>
      <c r="B853" s="5" t="s">
        <v>720</v>
      </c>
      <c r="C853" s="7">
        <v>0</v>
      </c>
    </row>
    <row r="854" spans="1:3" ht="17.100000000000001" customHeight="1">
      <c r="A854" s="5">
        <v>2111450</v>
      </c>
      <c r="B854" s="5" t="s">
        <v>83</v>
      </c>
      <c r="C854" s="7">
        <v>0</v>
      </c>
    </row>
    <row r="855" spans="1:3" ht="17.100000000000001" customHeight="1">
      <c r="A855" s="5">
        <v>2111499</v>
      </c>
      <c r="B855" s="5" t="s">
        <v>721</v>
      </c>
      <c r="C855" s="7">
        <v>0</v>
      </c>
    </row>
    <row r="856" spans="1:3" ht="17.100000000000001" customHeight="1">
      <c r="A856" s="5">
        <v>21199</v>
      </c>
      <c r="B856" s="52" t="s">
        <v>722</v>
      </c>
      <c r="C856" s="7">
        <f>C857</f>
        <v>0</v>
      </c>
    </row>
    <row r="857" spans="1:3" ht="17.100000000000001" customHeight="1">
      <c r="A857" s="5">
        <v>2119901</v>
      </c>
      <c r="B857" s="5" t="s">
        <v>723</v>
      </c>
      <c r="C857" s="7">
        <v>0</v>
      </c>
    </row>
    <row r="858" spans="1:3" ht="17.100000000000001" customHeight="1">
      <c r="A858" s="5">
        <v>212</v>
      </c>
      <c r="B858" s="52" t="s">
        <v>724</v>
      </c>
      <c r="C858" s="7">
        <f>SUM(C859,C871,C873,C876,C878,C880)</f>
        <v>38549</v>
      </c>
    </row>
    <row r="859" spans="1:3" ht="17.100000000000001" customHeight="1">
      <c r="A859" s="5">
        <v>21201</v>
      </c>
      <c r="B859" s="52" t="s">
        <v>725</v>
      </c>
      <c r="C859" s="7">
        <f>SUM(C860:C870)</f>
        <v>824</v>
      </c>
    </row>
    <row r="860" spans="1:3" ht="17.100000000000001" customHeight="1">
      <c r="A860" s="5">
        <v>2120101</v>
      </c>
      <c r="B860" s="5" t="s">
        <v>74</v>
      </c>
      <c r="C860" s="7">
        <v>253</v>
      </c>
    </row>
    <row r="861" spans="1:3" ht="17.100000000000001" customHeight="1">
      <c r="A861" s="5">
        <v>2120102</v>
      </c>
      <c r="B861" s="5" t="s">
        <v>75</v>
      </c>
      <c r="C861" s="7">
        <v>0</v>
      </c>
    </row>
    <row r="862" spans="1:3" ht="17.100000000000001" customHeight="1">
      <c r="A862" s="5">
        <v>2120103</v>
      </c>
      <c r="B862" s="5" t="s">
        <v>76</v>
      </c>
      <c r="C862" s="7">
        <v>0</v>
      </c>
    </row>
    <row r="863" spans="1:3" ht="17.100000000000001" customHeight="1">
      <c r="A863" s="5">
        <v>2120104</v>
      </c>
      <c r="B863" s="5" t="s">
        <v>726</v>
      </c>
      <c r="C863" s="7">
        <v>94</v>
      </c>
    </row>
    <row r="864" spans="1:3" ht="17.100000000000001" customHeight="1">
      <c r="A864" s="5">
        <v>2120105</v>
      </c>
      <c r="B864" s="5" t="s">
        <v>727</v>
      </c>
      <c r="C864" s="7">
        <v>0</v>
      </c>
    </row>
    <row r="865" spans="1:3" ht="17.100000000000001" customHeight="1">
      <c r="A865" s="5">
        <v>2120106</v>
      </c>
      <c r="B865" s="5" t="s">
        <v>728</v>
      </c>
      <c r="C865" s="7">
        <v>91</v>
      </c>
    </row>
    <row r="866" spans="1:3" ht="17.100000000000001" customHeight="1">
      <c r="A866" s="5">
        <v>2120107</v>
      </c>
      <c r="B866" s="5" t="s">
        <v>729</v>
      </c>
      <c r="C866" s="7">
        <v>0</v>
      </c>
    </row>
    <row r="867" spans="1:3" ht="17.100000000000001" customHeight="1">
      <c r="A867" s="5">
        <v>2120108</v>
      </c>
      <c r="B867" s="5" t="s">
        <v>730</v>
      </c>
      <c r="C867" s="7">
        <v>0</v>
      </c>
    </row>
    <row r="868" spans="1:3" ht="17.100000000000001" customHeight="1">
      <c r="A868" s="5">
        <v>2120109</v>
      </c>
      <c r="B868" s="5" t="s">
        <v>731</v>
      </c>
      <c r="C868" s="7">
        <v>0</v>
      </c>
    </row>
    <row r="869" spans="1:3" ht="17.100000000000001" customHeight="1">
      <c r="A869" s="5">
        <v>2120110</v>
      </c>
      <c r="B869" s="5" t="s">
        <v>732</v>
      </c>
      <c r="C869" s="7">
        <v>0</v>
      </c>
    </row>
    <row r="870" spans="1:3" ht="17.100000000000001" customHeight="1">
      <c r="A870" s="5">
        <v>2120199</v>
      </c>
      <c r="B870" s="5" t="s">
        <v>733</v>
      </c>
      <c r="C870" s="7">
        <v>386</v>
      </c>
    </row>
    <row r="871" spans="1:3" ht="17.100000000000001" customHeight="1">
      <c r="A871" s="5">
        <v>21202</v>
      </c>
      <c r="B871" s="52" t="s">
        <v>734</v>
      </c>
      <c r="C871" s="7">
        <f>C872</f>
        <v>60</v>
      </c>
    </row>
    <row r="872" spans="1:3" ht="17.100000000000001" customHeight="1">
      <c r="A872" s="5">
        <v>2120201</v>
      </c>
      <c r="B872" s="5" t="s">
        <v>735</v>
      </c>
      <c r="C872" s="7">
        <v>60</v>
      </c>
    </row>
    <row r="873" spans="1:3" ht="17.100000000000001" customHeight="1">
      <c r="A873" s="5">
        <v>21203</v>
      </c>
      <c r="B873" s="52" t="s">
        <v>736</v>
      </c>
      <c r="C873" s="7">
        <f>SUM(C874:C875)</f>
        <v>33567</v>
      </c>
    </row>
    <row r="874" spans="1:3" ht="17.100000000000001" customHeight="1">
      <c r="A874" s="5">
        <v>2120303</v>
      </c>
      <c r="B874" s="5" t="s">
        <v>737</v>
      </c>
      <c r="C874" s="7">
        <v>10499</v>
      </c>
    </row>
    <row r="875" spans="1:3" ht="17.100000000000001" customHeight="1">
      <c r="A875" s="5">
        <v>2120399</v>
      </c>
      <c r="B875" s="5" t="s">
        <v>738</v>
      </c>
      <c r="C875" s="7">
        <v>23068</v>
      </c>
    </row>
    <row r="876" spans="1:3" ht="17.100000000000001" customHeight="1">
      <c r="A876" s="5">
        <v>21205</v>
      </c>
      <c r="B876" s="52" t="s">
        <v>739</v>
      </c>
      <c r="C876" s="7">
        <f t="shared" ref="C876:C880" si="1">C877</f>
        <v>3918</v>
      </c>
    </row>
    <row r="877" spans="1:3" ht="17.100000000000001" customHeight="1">
      <c r="A877" s="5">
        <v>2120501</v>
      </c>
      <c r="B877" s="5" t="s">
        <v>740</v>
      </c>
      <c r="C877" s="7">
        <v>3918</v>
      </c>
    </row>
    <row r="878" spans="1:3" ht="17.100000000000001" customHeight="1">
      <c r="A878" s="5">
        <v>21206</v>
      </c>
      <c r="B878" s="52" t="s">
        <v>741</v>
      </c>
      <c r="C878" s="7">
        <f t="shared" si="1"/>
        <v>64</v>
      </c>
    </row>
    <row r="879" spans="1:3" ht="17.100000000000001" customHeight="1">
      <c r="A879" s="5">
        <v>2120601</v>
      </c>
      <c r="B879" s="5" t="s">
        <v>742</v>
      </c>
      <c r="C879" s="7">
        <v>64</v>
      </c>
    </row>
    <row r="880" spans="1:3" ht="17.100000000000001" customHeight="1">
      <c r="A880" s="5">
        <v>21299</v>
      </c>
      <c r="B880" s="52" t="s">
        <v>743</v>
      </c>
      <c r="C880" s="7">
        <f t="shared" si="1"/>
        <v>116</v>
      </c>
    </row>
    <row r="881" spans="1:3" ht="17.100000000000001" customHeight="1">
      <c r="A881" s="5">
        <v>2129999</v>
      </c>
      <c r="B881" s="5" t="s">
        <v>744</v>
      </c>
      <c r="C881" s="7">
        <v>116</v>
      </c>
    </row>
    <row r="882" spans="1:3" ht="17.100000000000001" customHeight="1">
      <c r="A882" s="5">
        <v>213</v>
      </c>
      <c r="B882" s="52" t="s">
        <v>745</v>
      </c>
      <c r="C882" s="7">
        <f>SUM(C883,C908,C936,C963,C974,C985,C991,C998,C1005,C1009)</f>
        <v>21887</v>
      </c>
    </row>
    <row r="883" spans="1:3" ht="17.100000000000001" customHeight="1">
      <c r="A883" s="5">
        <v>21301</v>
      </c>
      <c r="B883" s="52" t="s">
        <v>746</v>
      </c>
      <c r="C883" s="7">
        <f>SUM(C884:C907)</f>
        <v>12886</v>
      </c>
    </row>
    <row r="884" spans="1:3" ht="17.100000000000001" customHeight="1">
      <c r="A884" s="5">
        <v>2130101</v>
      </c>
      <c r="B884" s="5" t="s">
        <v>74</v>
      </c>
      <c r="C884" s="7">
        <v>234</v>
      </c>
    </row>
    <row r="885" spans="1:3" ht="17.100000000000001" customHeight="1">
      <c r="A885" s="5">
        <v>2130102</v>
      </c>
      <c r="B885" s="5" t="s">
        <v>75</v>
      </c>
      <c r="C885" s="7">
        <v>0</v>
      </c>
    </row>
    <row r="886" spans="1:3" ht="17.100000000000001" customHeight="1">
      <c r="A886" s="5">
        <v>2130103</v>
      </c>
      <c r="B886" s="5" t="s">
        <v>76</v>
      </c>
      <c r="C886" s="7">
        <v>0</v>
      </c>
    </row>
    <row r="887" spans="1:3" ht="17.100000000000001" customHeight="1">
      <c r="A887" s="5">
        <v>2130104</v>
      </c>
      <c r="B887" s="5" t="s">
        <v>83</v>
      </c>
      <c r="C887" s="7">
        <v>0</v>
      </c>
    </row>
    <row r="888" spans="1:3" ht="17.100000000000001" customHeight="1">
      <c r="A888" s="5">
        <v>2130105</v>
      </c>
      <c r="B888" s="5" t="s">
        <v>747</v>
      </c>
      <c r="C888" s="7">
        <v>0</v>
      </c>
    </row>
    <row r="889" spans="1:3" ht="17.100000000000001" customHeight="1">
      <c r="A889" s="5">
        <v>2130106</v>
      </c>
      <c r="B889" s="5" t="s">
        <v>748</v>
      </c>
      <c r="C889" s="7">
        <v>3808</v>
      </c>
    </row>
    <row r="890" spans="1:3" ht="17.100000000000001" customHeight="1">
      <c r="A890" s="5">
        <v>2130108</v>
      </c>
      <c r="B890" s="5" t="s">
        <v>749</v>
      </c>
      <c r="C890" s="7">
        <v>100</v>
      </c>
    </row>
    <row r="891" spans="1:3" ht="17.100000000000001" customHeight="1">
      <c r="A891" s="5">
        <v>2130109</v>
      </c>
      <c r="B891" s="5" t="s">
        <v>750</v>
      </c>
      <c r="C891" s="7">
        <v>640</v>
      </c>
    </row>
    <row r="892" spans="1:3" ht="17.100000000000001" customHeight="1">
      <c r="A892" s="5">
        <v>2130110</v>
      </c>
      <c r="B892" s="5" t="s">
        <v>751</v>
      </c>
      <c r="C892" s="7">
        <v>0</v>
      </c>
    </row>
    <row r="893" spans="1:3" ht="17.100000000000001" customHeight="1">
      <c r="A893" s="5">
        <v>2130111</v>
      </c>
      <c r="B893" s="5" t="s">
        <v>752</v>
      </c>
      <c r="C893" s="7">
        <v>0</v>
      </c>
    </row>
    <row r="894" spans="1:3" ht="17.100000000000001" customHeight="1">
      <c r="A894" s="5">
        <v>2130112</v>
      </c>
      <c r="B894" s="5" t="s">
        <v>753</v>
      </c>
      <c r="C894" s="7">
        <v>0</v>
      </c>
    </row>
    <row r="895" spans="1:3" ht="17.100000000000001" customHeight="1">
      <c r="A895" s="5">
        <v>2130114</v>
      </c>
      <c r="B895" s="5" t="s">
        <v>754</v>
      </c>
      <c r="C895" s="7">
        <v>0</v>
      </c>
    </row>
    <row r="896" spans="1:3" ht="17.100000000000001" customHeight="1">
      <c r="A896" s="5">
        <v>2130119</v>
      </c>
      <c r="B896" s="5" t="s">
        <v>755</v>
      </c>
      <c r="C896" s="7">
        <v>0</v>
      </c>
    </row>
    <row r="897" spans="1:3" ht="17.100000000000001" customHeight="1">
      <c r="A897" s="5">
        <v>2130120</v>
      </c>
      <c r="B897" s="5" t="s">
        <v>756</v>
      </c>
      <c r="C897" s="7">
        <v>0</v>
      </c>
    </row>
    <row r="898" spans="1:3" ht="17.100000000000001" customHeight="1">
      <c r="A898" s="5">
        <v>2130121</v>
      </c>
      <c r="B898" s="5" t="s">
        <v>757</v>
      </c>
      <c r="C898" s="7">
        <v>0</v>
      </c>
    </row>
    <row r="899" spans="1:3" ht="17.100000000000001" customHeight="1">
      <c r="A899" s="5">
        <v>2130122</v>
      </c>
      <c r="B899" s="5" t="s">
        <v>758</v>
      </c>
      <c r="C899" s="7">
        <v>490</v>
      </c>
    </row>
    <row r="900" spans="1:3" ht="17.100000000000001" customHeight="1">
      <c r="A900" s="5">
        <v>2130124</v>
      </c>
      <c r="B900" s="5" t="s">
        <v>759</v>
      </c>
      <c r="C900" s="7">
        <v>0</v>
      </c>
    </row>
    <row r="901" spans="1:3" ht="17.100000000000001" customHeight="1">
      <c r="A901" s="5">
        <v>2130125</v>
      </c>
      <c r="B901" s="5" t="s">
        <v>760</v>
      </c>
      <c r="C901" s="7">
        <v>40</v>
      </c>
    </row>
    <row r="902" spans="1:3" ht="17.100000000000001" customHeight="1">
      <c r="A902" s="5">
        <v>2130126</v>
      </c>
      <c r="B902" s="5" t="s">
        <v>761</v>
      </c>
      <c r="C902" s="7">
        <v>0</v>
      </c>
    </row>
    <row r="903" spans="1:3" ht="17.100000000000001" customHeight="1">
      <c r="A903" s="5">
        <v>2130135</v>
      </c>
      <c r="B903" s="5" t="s">
        <v>762</v>
      </c>
      <c r="C903" s="7">
        <v>200</v>
      </c>
    </row>
    <row r="904" spans="1:3" ht="17.100000000000001" customHeight="1">
      <c r="A904" s="5">
        <v>2130142</v>
      </c>
      <c r="B904" s="5" t="s">
        <v>763</v>
      </c>
      <c r="C904" s="7">
        <v>0</v>
      </c>
    </row>
    <row r="905" spans="1:3" ht="17.100000000000001" customHeight="1">
      <c r="A905" s="5">
        <v>2130148</v>
      </c>
      <c r="B905" s="5" t="s">
        <v>764</v>
      </c>
      <c r="C905" s="7">
        <v>0</v>
      </c>
    </row>
    <row r="906" spans="1:3" ht="17.100000000000001" customHeight="1">
      <c r="A906" s="5">
        <v>2130152</v>
      </c>
      <c r="B906" s="5" t="s">
        <v>765</v>
      </c>
      <c r="C906" s="7">
        <v>15</v>
      </c>
    </row>
    <row r="907" spans="1:3" ht="17.100000000000001" customHeight="1">
      <c r="A907" s="5">
        <v>2130199</v>
      </c>
      <c r="B907" s="5" t="s">
        <v>766</v>
      </c>
      <c r="C907" s="7">
        <v>7359</v>
      </c>
    </row>
    <row r="908" spans="1:3" ht="17.100000000000001" customHeight="1">
      <c r="A908" s="5">
        <v>21302</v>
      </c>
      <c r="B908" s="52" t="s">
        <v>767</v>
      </c>
      <c r="C908" s="7">
        <f>SUM(C909:C935)</f>
        <v>0</v>
      </c>
    </row>
    <row r="909" spans="1:3" ht="17.100000000000001" customHeight="1">
      <c r="A909" s="5">
        <v>2130201</v>
      </c>
      <c r="B909" s="5" t="s">
        <v>74</v>
      </c>
      <c r="C909" s="7">
        <v>0</v>
      </c>
    </row>
    <row r="910" spans="1:3" ht="17.100000000000001" customHeight="1">
      <c r="A910" s="5">
        <v>2130202</v>
      </c>
      <c r="B910" s="5" t="s">
        <v>75</v>
      </c>
      <c r="C910" s="7">
        <v>0</v>
      </c>
    </row>
    <row r="911" spans="1:3" ht="17.100000000000001" customHeight="1">
      <c r="A911" s="5">
        <v>2130203</v>
      </c>
      <c r="B911" s="5" t="s">
        <v>76</v>
      </c>
      <c r="C911" s="7">
        <v>0</v>
      </c>
    </row>
    <row r="912" spans="1:3" ht="17.100000000000001" customHeight="1">
      <c r="A912" s="5">
        <v>2130204</v>
      </c>
      <c r="B912" s="5" t="s">
        <v>768</v>
      </c>
      <c r="C912" s="7">
        <v>0</v>
      </c>
    </row>
    <row r="913" spans="1:3" ht="17.100000000000001" customHeight="1">
      <c r="A913" s="5">
        <v>2130205</v>
      </c>
      <c r="B913" s="5" t="s">
        <v>769</v>
      </c>
      <c r="C913" s="7">
        <v>0</v>
      </c>
    </row>
    <row r="914" spans="1:3" ht="17.100000000000001" customHeight="1">
      <c r="A914" s="5">
        <v>2130206</v>
      </c>
      <c r="B914" s="5" t="s">
        <v>770</v>
      </c>
      <c r="C914" s="7">
        <v>0</v>
      </c>
    </row>
    <row r="915" spans="1:3" ht="17.100000000000001" customHeight="1">
      <c r="A915" s="5">
        <v>2130207</v>
      </c>
      <c r="B915" s="5" t="s">
        <v>771</v>
      </c>
      <c r="C915" s="7">
        <v>0</v>
      </c>
    </row>
    <row r="916" spans="1:3" ht="17.100000000000001" customHeight="1">
      <c r="A916" s="5">
        <v>2130208</v>
      </c>
      <c r="B916" s="5" t="s">
        <v>772</v>
      </c>
      <c r="C916" s="7">
        <v>0</v>
      </c>
    </row>
    <row r="917" spans="1:3" ht="17.100000000000001" customHeight="1">
      <c r="A917" s="5">
        <v>2130209</v>
      </c>
      <c r="B917" s="5" t="s">
        <v>773</v>
      </c>
      <c r="C917" s="7">
        <v>0</v>
      </c>
    </row>
    <row r="918" spans="1:3" ht="17.100000000000001" customHeight="1">
      <c r="A918" s="5">
        <v>2130210</v>
      </c>
      <c r="B918" s="5" t="s">
        <v>774</v>
      </c>
      <c r="C918" s="7">
        <v>0</v>
      </c>
    </row>
    <row r="919" spans="1:3" ht="17.100000000000001" customHeight="1">
      <c r="A919" s="5">
        <v>2130211</v>
      </c>
      <c r="B919" s="5" t="s">
        <v>775</v>
      </c>
      <c r="C919" s="7">
        <v>0</v>
      </c>
    </row>
    <row r="920" spans="1:3" ht="17.100000000000001" customHeight="1">
      <c r="A920" s="5">
        <v>2130212</v>
      </c>
      <c r="B920" s="5" t="s">
        <v>776</v>
      </c>
      <c r="C920" s="7">
        <v>0</v>
      </c>
    </row>
    <row r="921" spans="1:3" ht="17.100000000000001" customHeight="1">
      <c r="A921" s="5">
        <v>2130213</v>
      </c>
      <c r="B921" s="5" t="s">
        <v>777</v>
      </c>
      <c r="C921" s="7">
        <v>0</v>
      </c>
    </row>
    <row r="922" spans="1:3" ht="17.100000000000001" customHeight="1">
      <c r="A922" s="5">
        <v>2130216</v>
      </c>
      <c r="B922" s="5" t="s">
        <v>778</v>
      </c>
      <c r="C922" s="7">
        <v>0</v>
      </c>
    </row>
    <row r="923" spans="1:3" ht="17.100000000000001" customHeight="1">
      <c r="A923" s="5">
        <v>2130217</v>
      </c>
      <c r="B923" s="5" t="s">
        <v>779</v>
      </c>
      <c r="C923" s="7">
        <v>0</v>
      </c>
    </row>
    <row r="924" spans="1:3" ht="17.100000000000001" customHeight="1">
      <c r="A924" s="5">
        <v>2130218</v>
      </c>
      <c r="B924" s="5" t="s">
        <v>780</v>
      </c>
      <c r="C924" s="7">
        <v>0</v>
      </c>
    </row>
    <row r="925" spans="1:3" ht="17.100000000000001" customHeight="1">
      <c r="A925" s="5">
        <v>2130219</v>
      </c>
      <c r="B925" s="5" t="s">
        <v>781</v>
      </c>
      <c r="C925" s="7">
        <v>0</v>
      </c>
    </row>
    <row r="926" spans="1:3" ht="17.100000000000001" customHeight="1">
      <c r="A926" s="5">
        <v>2130220</v>
      </c>
      <c r="B926" s="5" t="s">
        <v>782</v>
      </c>
      <c r="C926" s="7">
        <v>0</v>
      </c>
    </row>
    <row r="927" spans="1:3" ht="17.100000000000001" customHeight="1">
      <c r="A927" s="5">
        <v>2130221</v>
      </c>
      <c r="B927" s="5" t="s">
        <v>783</v>
      </c>
      <c r="C927" s="7">
        <v>0</v>
      </c>
    </row>
    <row r="928" spans="1:3" ht="17.100000000000001" customHeight="1">
      <c r="A928" s="5">
        <v>2130223</v>
      </c>
      <c r="B928" s="5" t="s">
        <v>784</v>
      </c>
      <c r="C928" s="7">
        <v>0</v>
      </c>
    </row>
    <row r="929" spans="1:3" ht="17.100000000000001" customHeight="1">
      <c r="A929" s="5">
        <v>2130224</v>
      </c>
      <c r="B929" s="5" t="s">
        <v>785</v>
      </c>
      <c r="C929" s="7">
        <v>0</v>
      </c>
    </row>
    <row r="930" spans="1:3" ht="17.100000000000001" customHeight="1">
      <c r="A930" s="5">
        <v>2130225</v>
      </c>
      <c r="B930" s="5" t="s">
        <v>786</v>
      </c>
      <c r="C930" s="7">
        <v>0</v>
      </c>
    </row>
    <row r="931" spans="1:3" ht="17.100000000000001" customHeight="1">
      <c r="A931" s="5">
        <v>2130226</v>
      </c>
      <c r="B931" s="5" t="s">
        <v>787</v>
      </c>
      <c r="C931" s="7">
        <v>0</v>
      </c>
    </row>
    <row r="932" spans="1:3" ht="17.100000000000001" customHeight="1">
      <c r="A932" s="5">
        <v>2130227</v>
      </c>
      <c r="B932" s="5" t="s">
        <v>788</v>
      </c>
      <c r="C932" s="7">
        <v>0</v>
      </c>
    </row>
    <row r="933" spans="1:3" ht="17.100000000000001" customHeight="1">
      <c r="A933" s="5">
        <v>2130232</v>
      </c>
      <c r="B933" s="5" t="s">
        <v>789</v>
      </c>
      <c r="C933" s="7">
        <v>0</v>
      </c>
    </row>
    <row r="934" spans="1:3" ht="17.100000000000001" customHeight="1">
      <c r="A934" s="5">
        <v>2130234</v>
      </c>
      <c r="B934" s="5" t="s">
        <v>790</v>
      </c>
      <c r="C934" s="7">
        <v>0</v>
      </c>
    </row>
    <row r="935" spans="1:3" ht="17.100000000000001" customHeight="1">
      <c r="A935" s="5">
        <v>2130299</v>
      </c>
      <c r="B935" s="5" t="s">
        <v>791</v>
      </c>
      <c r="C935" s="7">
        <v>0</v>
      </c>
    </row>
    <row r="936" spans="1:3" ht="17.100000000000001" customHeight="1">
      <c r="A936" s="5">
        <v>21303</v>
      </c>
      <c r="B936" s="52" t="s">
        <v>792</v>
      </c>
      <c r="C936" s="7">
        <f>SUM(C937:C962)</f>
        <v>6341</v>
      </c>
    </row>
    <row r="937" spans="1:3" ht="17.100000000000001" customHeight="1">
      <c r="A937" s="5">
        <v>2130301</v>
      </c>
      <c r="B937" s="5" t="s">
        <v>74</v>
      </c>
      <c r="C937" s="7">
        <v>173</v>
      </c>
    </row>
    <row r="938" spans="1:3" ht="17.100000000000001" customHeight="1">
      <c r="A938" s="5">
        <v>2130302</v>
      </c>
      <c r="B938" s="5" t="s">
        <v>75</v>
      </c>
      <c r="C938" s="7">
        <v>0</v>
      </c>
    </row>
    <row r="939" spans="1:3" ht="17.100000000000001" customHeight="1">
      <c r="A939" s="5">
        <v>2130303</v>
      </c>
      <c r="B939" s="5" t="s">
        <v>76</v>
      </c>
      <c r="C939" s="7">
        <v>0</v>
      </c>
    </row>
    <row r="940" spans="1:3" ht="17.100000000000001" customHeight="1">
      <c r="A940" s="5">
        <v>2130304</v>
      </c>
      <c r="B940" s="5" t="s">
        <v>793</v>
      </c>
      <c r="C940" s="7">
        <v>0</v>
      </c>
    </row>
    <row r="941" spans="1:3" ht="17.100000000000001" customHeight="1">
      <c r="A941" s="5">
        <v>2130305</v>
      </c>
      <c r="B941" s="5" t="s">
        <v>794</v>
      </c>
      <c r="C941" s="7">
        <v>1685</v>
      </c>
    </row>
    <row r="942" spans="1:3" ht="17.100000000000001" customHeight="1">
      <c r="A942" s="5">
        <v>2130306</v>
      </c>
      <c r="B942" s="5" t="s">
        <v>795</v>
      </c>
      <c r="C942" s="7">
        <v>200</v>
      </c>
    </row>
    <row r="943" spans="1:3" ht="17.100000000000001" customHeight="1">
      <c r="A943" s="5">
        <v>2130307</v>
      </c>
      <c r="B943" s="5" t="s">
        <v>796</v>
      </c>
      <c r="C943" s="7">
        <v>0</v>
      </c>
    </row>
    <row r="944" spans="1:3" ht="17.100000000000001" customHeight="1">
      <c r="A944" s="5">
        <v>2130308</v>
      </c>
      <c r="B944" s="5" t="s">
        <v>797</v>
      </c>
      <c r="C944" s="7">
        <v>0</v>
      </c>
    </row>
    <row r="945" spans="1:3" ht="17.100000000000001" customHeight="1">
      <c r="A945" s="5">
        <v>2130309</v>
      </c>
      <c r="B945" s="5" t="s">
        <v>798</v>
      </c>
      <c r="C945" s="7">
        <v>0</v>
      </c>
    </row>
    <row r="946" spans="1:3" ht="17.100000000000001" customHeight="1">
      <c r="A946" s="5">
        <v>2130310</v>
      </c>
      <c r="B946" s="5" t="s">
        <v>799</v>
      </c>
      <c r="C946" s="7">
        <v>0</v>
      </c>
    </row>
    <row r="947" spans="1:3" ht="17.100000000000001" customHeight="1">
      <c r="A947" s="5">
        <v>2130311</v>
      </c>
      <c r="B947" s="5" t="s">
        <v>800</v>
      </c>
      <c r="C947" s="7">
        <v>160</v>
      </c>
    </row>
    <row r="948" spans="1:3" ht="17.100000000000001" customHeight="1">
      <c r="A948" s="5">
        <v>2130312</v>
      </c>
      <c r="B948" s="5" t="s">
        <v>801</v>
      </c>
      <c r="C948" s="7">
        <v>0</v>
      </c>
    </row>
    <row r="949" spans="1:3" ht="17.100000000000001" customHeight="1">
      <c r="A949" s="5">
        <v>2130313</v>
      </c>
      <c r="B949" s="5" t="s">
        <v>802</v>
      </c>
      <c r="C949" s="7">
        <v>0</v>
      </c>
    </row>
    <row r="950" spans="1:3" ht="17.100000000000001" customHeight="1">
      <c r="A950" s="5">
        <v>2130314</v>
      </c>
      <c r="B950" s="5" t="s">
        <v>803</v>
      </c>
      <c r="C950" s="7">
        <v>232</v>
      </c>
    </row>
    <row r="951" spans="1:3" ht="17.100000000000001" customHeight="1">
      <c r="A951" s="5">
        <v>2130315</v>
      </c>
      <c r="B951" s="5" t="s">
        <v>804</v>
      </c>
      <c r="C951" s="7">
        <v>0</v>
      </c>
    </row>
    <row r="952" spans="1:3" ht="17.100000000000001" customHeight="1">
      <c r="A952" s="5">
        <v>2130316</v>
      </c>
      <c r="B952" s="5" t="s">
        <v>805</v>
      </c>
      <c r="C952" s="7">
        <v>2226</v>
      </c>
    </row>
    <row r="953" spans="1:3" ht="17.100000000000001" customHeight="1">
      <c r="A953" s="5">
        <v>2130317</v>
      </c>
      <c r="B953" s="5" t="s">
        <v>806</v>
      </c>
      <c r="C953" s="7">
        <v>0</v>
      </c>
    </row>
    <row r="954" spans="1:3" ht="17.100000000000001" customHeight="1">
      <c r="A954" s="5">
        <v>2130318</v>
      </c>
      <c r="B954" s="5" t="s">
        <v>807</v>
      </c>
      <c r="C954" s="7">
        <v>0</v>
      </c>
    </row>
    <row r="955" spans="1:3" ht="17.100000000000001" customHeight="1">
      <c r="A955" s="5">
        <v>2130319</v>
      </c>
      <c r="B955" s="5" t="s">
        <v>808</v>
      </c>
      <c r="C955" s="7">
        <v>1500</v>
      </c>
    </row>
    <row r="956" spans="1:3" ht="17.100000000000001" customHeight="1">
      <c r="A956" s="5">
        <v>2130321</v>
      </c>
      <c r="B956" s="5" t="s">
        <v>809</v>
      </c>
      <c r="C956" s="7">
        <v>0</v>
      </c>
    </row>
    <row r="957" spans="1:3" ht="17.100000000000001" customHeight="1">
      <c r="A957" s="5">
        <v>2130322</v>
      </c>
      <c r="B957" s="5" t="s">
        <v>810</v>
      </c>
      <c r="C957" s="7">
        <v>0</v>
      </c>
    </row>
    <row r="958" spans="1:3" ht="17.100000000000001" customHeight="1">
      <c r="A958" s="5">
        <v>2130332</v>
      </c>
      <c r="B958" s="5" t="s">
        <v>811</v>
      </c>
      <c r="C958" s="7">
        <v>0</v>
      </c>
    </row>
    <row r="959" spans="1:3" ht="17.100000000000001" customHeight="1">
      <c r="A959" s="5">
        <v>2130333</v>
      </c>
      <c r="B959" s="5" t="s">
        <v>784</v>
      </c>
      <c r="C959" s="7">
        <v>0</v>
      </c>
    </row>
    <row r="960" spans="1:3" ht="17.100000000000001" customHeight="1">
      <c r="A960" s="5">
        <v>2130334</v>
      </c>
      <c r="B960" s="5" t="s">
        <v>812</v>
      </c>
      <c r="C960" s="7">
        <v>0</v>
      </c>
    </row>
    <row r="961" spans="1:3" ht="17.100000000000001" customHeight="1">
      <c r="A961" s="5">
        <v>2130335</v>
      </c>
      <c r="B961" s="5" t="s">
        <v>813</v>
      </c>
      <c r="C961" s="7">
        <v>0</v>
      </c>
    </row>
    <row r="962" spans="1:3" ht="17.100000000000001" customHeight="1">
      <c r="A962" s="5">
        <v>2130399</v>
      </c>
      <c r="B962" s="5" t="s">
        <v>814</v>
      </c>
      <c r="C962" s="7">
        <v>165</v>
      </c>
    </row>
    <row r="963" spans="1:3" ht="17.100000000000001" customHeight="1">
      <c r="A963" s="5">
        <v>21304</v>
      </c>
      <c r="B963" s="52" t="s">
        <v>815</v>
      </c>
      <c r="C963" s="7">
        <f>SUM(C964:C973)</f>
        <v>0</v>
      </c>
    </row>
    <row r="964" spans="1:3" ht="17.100000000000001" customHeight="1">
      <c r="A964" s="5">
        <v>2130401</v>
      </c>
      <c r="B964" s="5" t="s">
        <v>74</v>
      </c>
      <c r="C964" s="7">
        <v>0</v>
      </c>
    </row>
    <row r="965" spans="1:3" ht="17.100000000000001" customHeight="1">
      <c r="A965" s="5">
        <v>2130402</v>
      </c>
      <c r="B965" s="5" t="s">
        <v>75</v>
      </c>
      <c r="C965" s="7">
        <v>0</v>
      </c>
    </row>
    <row r="966" spans="1:3" ht="17.100000000000001" customHeight="1">
      <c r="A966" s="5">
        <v>2130403</v>
      </c>
      <c r="B966" s="5" t="s">
        <v>76</v>
      </c>
      <c r="C966" s="7">
        <v>0</v>
      </c>
    </row>
    <row r="967" spans="1:3" ht="17.100000000000001" customHeight="1">
      <c r="A967" s="5">
        <v>2130404</v>
      </c>
      <c r="B967" s="5" t="s">
        <v>816</v>
      </c>
      <c r="C967" s="7">
        <v>0</v>
      </c>
    </row>
    <row r="968" spans="1:3" ht="17.100000000000001" customHeight="1">
      <c r="A968" s="5">
        <v>2130405</v>
      </c>
      <c r="B968" s="5" t="s">
        <v>817</v>
      </c>
      <c r="C968" s="7">
        <v>0</v>
      </c>
    </row>
    <row r="969" spans="1:3" ht="17.100000000000001" customHeight="1">
      <c r="A969" s="5">
        <v>2130406</v>
      </c>
      <c r="B969" s="5" t="s">
        <v>818</v>
      </c>
      <c r="C969" s="7">
        <v>0</v>
      </c>
    </row>
    <row r="970" spans="1:3" ht="17.100000000000001" customHeight="1">
      <c r="A970" s="5">
        <v>2130407</v>
      </c>
      <c r="B970" s="5" t="s">
        <v>819</v>
      </c>
      <c r="C970" s="7">
        <v>0</v>
      </c>
    </row>
    <row r="971" spans="1:3" ht="17.100000000000001" customHeight="1">
      <c r="A971" s="5">
        <v>2130408</v>
      </c>
      <c r="B971" s="5" t="s">
        <v>820</v>
      </c>
      <c r="C971" s="7">
        <v>0</v>
      </c>
    </row>
    <row r="972" spans="1:3" ht="17.100000000000001" customHeight="1">
      <c r="A972" s="5">
        <v>2130409</v>
      </c>
      <c r="B972" s="5" t="s">
        <v>821</v>
      </c>
      <c r="C972" s="7">
        <v>0</v>
      </c>
    </row>
    <row r="973" spans="1:3" ht="17.100000000000001" customHeight="1">
      <c r="A973" s="5">
        <v>2130499</v>
      </c>
      <c r="B973" s="5" t="s">
        <v>822</v>
      </c>
      <c r="C973" s="7">
        <v>0</v>
      </c>
    </row>
    <row r="974" spans="1:3" ht="17.100000000000001" customHeight="1">
      <c r="A974" s="5">
        <v>21305</v>
      </c>
      <c r="B974" s="52" t="s">
        <v>823</v>
      </c>
      <c r="C974" s="7">
        <f>SUM(C975:C984)</f>
        <v>0</v>
      </c>
    </row>
    <row r="975" spans="1:3" ht="17.100000000000001" customHeight="1">
      <c r="A975" s="5">
        <v>2130501</v>
      </c>
      <c r="B975" s="5" t="s">
        <v>74</v>
      </c>
      <c r="C975" s="7">
        <v>0</v>
      </c>
    </row>
    <row r="976" spans="1:3" ht="17.100000000000001" customHeight="1">
      <c r="A976" s="5">
        <v>2130502</v>
      </c>
      <c r="B976" s="5" t="s">
        <v>75</v>
      </c>
      <c r="C976" s="7">
        <v>0</v>
      </c>
    </row>
    <row r="977" spans="1:3" ht="17.100000000000001" customHeight="1">
      <c r="A977" s="5">
        <v>2130503</v>
      </c>
      <c r="B977" s="5" t="s">
        <v>76</v>
      </c>
      <c r="C977" s="7">
        <v>0</v>
      </c>
    </row>
    <row r="978" spans="1:3" ht="17.100000000000001" customHeight="1">
      <c r="A978" s="5">
        <v>2130504</v>
      </c>
      <c r="B978" s="5" t="s">
        <v>824</v>
      </c>
      <c r="C978" s="7">
        <v>0</v>
      </c>
    </row>
    <row r="979" spans="1:3" ht="17.100000000000001" customHeight="1">
      <c r="A979" s="5">
        <v>2130505</v>
      </c>
      <c r="B979" s="5" t="s">
        <v>825</v>
      </c>
      <c r="C979" s="7">
        <v>0</v>
      </c>
    </row>
    <row r="980" spans="1:3" ht="17.100000000000001" customHeight="1">
      <c r="A980" s="5">
        <v>2130506</v>
      </c>
      <c r="B980" s="5" t="s">
        <v>826</v>
      </c>
      <c r="C980" s="7">
        <v>0</v>
      </c>
    </row>
    <row r="981" spans="1:3" ht="17.100000000000001" customHeight="1">
      <c r="A981" s="5">
        <v>2130507</v>
      </c>
      <c r="B981" s="5" t="s">
        <v>827</v>
      </c>
      <c r="C981" s="7">
        <v>0</v>
      </c>
    </row>
    <row r="982" spans="1:3" ht="17.100000000000001" customHeight="1">
      <c r="A982" s="5">
        <v>2130508</v>
      </c>
      <c r="B982" s="5" t="s">
        <v>828</v>
      </c>
      <c r="C982" s="7">
        <v>0</v>
      </c>
    </row>
    <row r="983" spans="1:3" ht="17.100000000000001" customHeight="1">
      <c r="A983" s="5">
        <v>2130550</v>
      </c>
      <c r="B983" s="5" t="s">
        <v>829</v>
      </c>
      <c r="C983" s="7">
        <v>0</v>
      </c>
    </row>
    <row r="984" spans="1:3" ht="17.100000000000001" customHeight="1">
      <c r="A984" s="5">
        <v>2130599</v>
      </c>
      <c r="B984" s="5" t="s">
        <v>830</v>
      </c>
      <c r="C984" s="7">
        <v>0</v>
      </c>
    </row>
    <row r="985" spans="1:3" ht="17.100000000000001" customHeight="1">
      <c r="A985" s="5">
        <v>21306</v>
      </c>
      <c r="B985" s="52" t="s">
        <v>831</v>
      </c>
      <c r="C985" s="7">
        <f>SUM(C986:C990)</f>
        <v>1744</v>
      </c>
    </row>
    <row r="986" spans="1:3" ht="17.100000000000001" customHeight="1">
      <c r="A986" s="5">
        <v>2130601</v>
      </c>
      <c r="B986" s="5" t="s">
        <v>403</v>
      </c>
      <c r="C986" s="7">
        <v>0</v>
      </c>
    </row>
    <row r="987" spans="1:3" ht="17.100000000000001" customHeight="1">
      <c r="A987" s="5">
        <v>2130602</v>
      </c>
      <c r="B987" s="5" t="s">
        <v>832</v>
      </c>
      <c r="C987" s="7">
        <v>0</v>
      </c>
    </row>
    <row r="988" spans="1:3" ht="17.100000000000001" customHeight="1">
      <c r="A988" s="5">
        <v>2130603</v>
      </c>
      <c r="B988" s="5" t="s">
        <v>833</v>
      </c>
      <c r="C988" s="7">
        <v>0</v>
      </c>
    </row>
    <row r="989" spans="1:3" ht="17.100000000000001" customHeight="1">
      <c r="A989" s="5">
        <v>2130604</v>
      </c>
      <c r="B989" s="5" t="s">
        <v>834</v>
      </c>
      <c r="C989" s="7">
        <v>1698</v>
      </c>
    </row>
    <row r="990" spans="1:3" ht="17.100000000000001" customHeight="1">
      <c r="A990" s="5">
        <v>2130699</v>
      </c>
      <c r="B990" s="5" t="s">
        <v>835</v>
      </c>
      <c r="C990" s="7">
        <v>46</v>
      </c>
    </row>
    <row r="991" spans="1:3" ht="17.100000000000001" customHeight="1">
      <c r="A991" s="5">
        <v>21307</v>
      </c>
      <c r="B991" s="52" t="s">
        <v>836</v>
      </c>
      <c r="C991" s="7">
        <f>SUM(C992:C997)</f>
        <v>49</v>
      </c>
    </row>
    <row r="992" spans="1:3" ht="17.100000000000001" customHeight="1">
      <c r="A992" s="5">
        <v>2130701</v>
      </c>
      <c r="B992" s="5" t="s">
        <v>837</v>
      </c>
      <c r="C992" s="7">
        <v>49</v>
      </c>
    </row>
    <row r="993" spans="1:3" ht="17.100000000000001" customHeight="1">
      <c r="A993" s="5">
        <v>2130704</v>
      </c>
      <c r="B993" s="5" t="s">
        <v>838</v>
      </c>
      <c r="C993" s="7">
        <v>0</v>
      </c>
    </row>
    <row r="994" spans="1:3" ht="17.100000000000001" customHeight="1">
      <c r="A994" s="5">
        <v>2130705</v>
      </c>
      <c r="B994" s="5" t="s">
        <v>839</v>
      </c>
      <c r="C994" s="7">
        <v>0</v>
      </c>
    </row>
    <row r="995" spans="1:3" ht="17.100000000000001" customHeight="1">
      <c r="A995" s="5">
        <v>2130706</v>
      </c>
      <c r="B995" s="5" t="s">
        <v>840</v>
      </c>
      <c r="C995" s="7">
        <v>0</v>
      </c>
    </row>
    <row r="996" spans="1:3" ht="17.100000000000001" customHeight="1">
      <c r="A996" s="5">
        <v>2130707</v>
      </c>
      <c r="B996" s="5" t="s">
        <v>841</v>
      </c>
      <c r="C996" s="7">
        <v>0</v>
      </c>
    </row>
    <row r="997" spans="1:3" ht="17.100000000000001" customHeight="1">
      <c r="A997" s="5">
        <v>2130799</v>
      </c>
      <c r="B997" s="5" t="s">
        <v>842</v>
      </c>
      <c r="C997" s="7">
        <v>0</v>
      </c>
    </row>
    <row r="998" spans="1:3" ht="17.100000000000001" customHeight="1">
      <c r="A998" s="5">
        <v>21308</v>
      </c>
      <c r="B998" s="52" t="s">
        <v>843</v>
      </c>
      <c r="C998" s="7">
        <f>SUM(C999:C1004)</f>
        <v>867</v>
      </c>
    </row>
    <row r="999" spans="1:3" ht="17.100000000000001" customHeight="1">
      <c r="A999" s="5">
        <v>2130801</v>
      </c>
      <c r="B999" s="5" t="s">
        <v>844</v>
      </c>
      <c r="C999" s="7">
        <v>0</v>
      </c>
    </row>
    <row r="1000" spans="1:3" ht="17.100000000000001" customHeight="1">
      <c r="A1000" s="5">
        <v>2130802</v>
      </c>
      <c r="B1000" s="5" t="s">
        <v>845</v>
      </c>
      <c r="C1000" s="7">
        <v>0</v>
      </c>
    </row>
    <row r="1001" spans="1:3" ht="17.100000000000001" customHeight="1">
      <c r="A1001" s="5">
        <v>2130803</v>
      </c>
      <c r="B1001" s="5" t="s">
        <v>846</v>
      </c>
      <c r="C1001" s="7">
        <v>578</v>
      </c>
    </row>
    <row r="1002" spans="1:3" ht="17.100000000000001" customHeight="1">
      <c r="A1002" s="5">
        <v>2130804</v>
      </c>
      <c r="B1002" s="5" t="s">
        <v>847</v>
      </c>
      <c r="C1002" s="7">
        <v>189</v>
      </c>
    </row>
    <row r="1003" spans="1:3" ht="17.100000000000001" customHeight="1">
      <c r="A1003" s="5">
        <v>2130805</v>
      </c>
      <c r="B1003" s="5" t="s">
        <v>848</v>
      </c>
      <c r="C1003" s="7">
        <v>0</v>
      </c>
    </row>
    <row r="1004" spans="1:3" ht="17.100000000000001" customHeight="1">
      <c r="A1004" s="5">
        <v>2130899</v>
      </c>
      <c r="B1004" s="5" t="s">
        <v>849</v>
      </c>
      <c r="C1004" s="7">
        <v>100</v>
      </c>
    </row>
    <row r="1005" spans="1:3" ht="17.100000000000001" customHeight="1">
      <c r="A1005" s="5">
        <v>21309</v>
      </c>
      <c r="B1005" s="52" t="s">
        <v>850</v>
      </c>
      <c r="C1005" s="7">
        <f>SUM(C1006:C1008)</f>
        <v>0</v>
      </c>
    </row>
    <row r="1006" spans="1:3" ht="17.100000000000001" customHeight="1">
      <c r="A1006" s="5">
        <v>2130901</v>
      </c>
      <c r="B1006" s="5" t="s">
        <v>851</v>
      </c>
      <c r="C1006" s="7">
        <v>0</v>
      </c>
    </row>
    <row r="1007" spans="1:3" ht="17.100000000000001" customHeight="1">
      <c r="A1007" s="5">
        <v>2130902</v>
      </c>
      <c r="B1007" s="5" t="s">
        <v>852</v>
      </c>
      <c r="C1007" s="7">
        <v>0</v>
      </c>
    </row>
    <row r="1008" spans="1:3" ht="17.100000000000001" customHeight="1">
      <c r="A1008" s="5">
        <v>2130999</v>
      </c>
      <c r="B1008" s="5" t="s">
        <v>853</v>
      </c>
      <c r="C1008" s="7">
        <v>0</v>
      </c>
    </row>
    <row r="1009" spans="1:3" ht="17.100000000000001" customHeight="1">
      <c r="A1009" s="5">
        <v>21399</v>
      </c>
      <c r="B1009" s="52" t="s">
        <v>854</v>
      </c>
      <c r="C1009" s="7">
        <f>C1010+C1011</f>
        <v>0</v>
      </c>
    </row>
    <row r="1010" spans="1:3" ht="17.100000000000001" customHeight="1">
      <c r="A1010" s="5">
        <v>2139901</v>
      </c>
      <c r="B1010" s="5" t="s">
        <v>855</v>
      </c>
      <c r="C1010" s="7">
        <v>0</v>
      </c>
    </row>
    <row r="1011" spans="1:3" ht="17.100000000000001" customHeight="1">
      <c r="A1011" s="5">
        <v>2139999</v>
      </c>
      <c r="B1011" s="5" t="s">
        <v>856</v>
      </c>
      <c r="C1011" s="7">
        <v>0</v>
      </c>
    </row>
    <row r="1012" spans="1:3" ht="17.100000000000001" customHeight="1">
      <c r="A1012" s="5">
        <v>214</v>
      </c>
      <c r="B1012" s="52" t="s">
        <v>857</v>
      </c>
      <c r="C1012" s="7">
        <f>SUM(C1013,C1036,C1046,C1056,C1061,C1068,C1073)</f>
        <v>840</v>
      </c>
    </row>
    <row r="1013" spans="1:3" ht="17.100000000000001" customHeight="1">
      <c r="A1013" s="5">
        <v>21401</v>
      </c>
      <c r="B1013" s="52" t="s">
        <v>858</v>
      </c>
      <c r="C1013" s="7">
        <f>SUM(C1014:C1035)</f>
        <v>81</v>
      </c>
    </row>
    <row r="1014" spans="1:3" ht="17.100000000000001" customHeight="1">
      <c r="A1014" s="5">
        <v>2140101</v>
      </c>
      <c r="B1014" s="5" t="s">
        <v>74</v>
      </c>
      <c r="C1014" s="7">
        <v>0</v>
      </c>
    </row>
    <row r="1015" spans="1:3" ht="17.100000000000001" customHeight="1">
      <c r="A1015" s="5">
        <v>2140102</v>
      </c>
      <c r="B1015" s="5" t="s">
        <v>75</v>
      </c>
      <c r="C1015" s="7">
        <v>0</v>
      </c>
    </row>
    <row r="1016" spans="1:3" ht="17.100000000000001" customHeight="1">
      <c r="A1016" s="5">
        <v>2140103</v>
      </c>
      <c r="B1016" s="5" t="s">
        <v>76</v>
      </c>
      <c r="C1016" s="7">
        <v>0</v>
      </c>
    </row>
    <row r="1017" spans="1:3" ht="17.100000000000001" customHeight="1">
      <c r="A1017" s="5">
        <v>2140104</v>
      </c>
      <c r="B1017" s="5" t="s">
        <v>859</v>
      </c>
      <c r="C1017" s="7">
        <v>81</v>
      </c>
    </row>
    <row r="1018" spans="1:3" ht="17.100000000000001" customHeight="1">
      <c r="A1018" s="5">
        <v>2140106</v>
      </c>
      <c r="B1018" s="5" t="s">
        <v>860</v>
      </c>
      <c r="C1018" s="7">
        <v>0</v>
      </c>
    </row>
    <row r="1019" spans="1:3" ht="17.100000000000001" customHeight="1">
      <c r="A1019" s="5">
        <v>2140109</v>
      </c>
      <c r="B1019" s="5" t="s">
        <v>861</v>
      </c>
      <c r="C1019" s="7">
        <v>0</v>
      </c>
    </row>
    <row r="1020" spans="1:3" ht="17.100000000000001" customHeight="1">
      <c r="A1020" s="5">
        <v>2140110</v>
      </c>
      <c r="B1020" s="5" t="s">
        <v>862</v>
      </c>
      <c r="C1020" s="7">
        <v>0</v>
      </c>
    </row>
    <row r="1021" spans="1:3" ht="17.100000000000001" customHeight="1">
      <c r="A1021" s="5">
        <v>2140111</v>
      </c>
      <c r="B1021" s="5" t="s">
        <v>863</v>
      </c>
      <c r="C1021" s="7">
        <v>0</v>
      </c>
    </row>
    <row r="1022" spans="1:3" ht="17.100000000000001" customHeight="1">
      <c r="A1022" s="5">
        <v>2140112</v>
      </c>
      <c r="B1022" s="5" t="s">
        <v>864</v>
      </c>
      <c r="C1022" s="7">
        <v>0</v>
      </c>
    </row>
    <row r="1023" spans="1:3" ht="17.100000000000001" customHeight="1">
      <c r="A1023" s="5">
        <v>2140114</v>
      </c>
      <c r="B1023" s="5" t="s">
        <v>865</v>
      </c>
      <c r="C1023" s="7">
        <v>0</v>
      </c>
    </row>
    <row r="1024" spans="1:3" ht="17.100000000000001" customHeight="1">
      <c r="A1024" s="5">
        <v>2140122</v>
      </c>
      <c r="B1024" s="5" t="s">
        <v>866</v>
      </c>
      <c r="C1024" s="7">
        <v>0</v>
      </c>
    </row>
    <row r="1025" spans="1:3" ht="17.100000000000001" customHeight="1">
      <c r="A1025" s="5">
        <v>2140123</v>
      </c>
      <c r="B1025" s="5" t="s">
        <v>867</v>
      </c>
      <c r="C1025" s="7">
        <v>0</v>
      </c>
    </row>
    <row r="1026" spans="1:3" ht="17.100000000000001" customHeight="1">
      <c r="A1026" s="5">
        <v>2140127</v>
      </c>
      <c r="B1026" s="5" t="s">
        <v>868</v>
      </c>
      <c r="C1026" s="7">
        <v>0</v>
      </c>
    </row>
    <row r="1027" spans="1:3" ht="17.100000000000001" customHeight="1">
      <c r="A1027" s="5">
        <v>2140128</v>
      </c>
      <c r="B1027" s="5" t="s">
        <v>869</v>
      </c>
      <c r="C1027" s="7">
        <v>0</v>
      </c>
    </row>
    <row r="1028" spans="1:3" ht="17.100000000000001" customHeight="1">
      <c r="A1028" s="5">
        <v>2140129</v>
      </c>
      <c r="B1028" s="5" t="s">
        <v>870</v>
      </c>
      <c r="C1028" s="7">
        <v>0</v>
      </c>
    </row>
    <row r="1029" spans="1:3" ht="17.100000000000001" customHeight="1">
      <c r="A1029" s="5">
        <v>2140130</v>
      </c>
      <c r="B1029" s="5" t="s">
        <v>871</v>
      </c>
      <c r="C1029" s="7">
        <v>0</v>
      </c>
    </row>
    <row r="1030" spans="1:3" ht="17.100000000000001" customHeight="1">
      <c r="A1030" s="5">
        <v>2140131</v>
      </c>
      <c r="B1030" s="5" t="s">
        <v>872</v>
      </c>
      <c r="C1030" s="7">
        <v>0</v>
      </c>
    </row>
    <row r="1031" spans="1:3" ht="17.100000000000001" customHeight="1">
      <c r="A1031" s="5">
        <v>2140133</v>
      </c>
      <c r="B1031" s="5" t="s">
        <v>873</v>
      </c>
      <c r="C1031" s="7">
        <v>0</v>
      </c>
    </row>
    <row r="1032" spans="1:3" ht="17.100000000000001" customHeight="1">
      <c r="A1032" s="5">
        <v>2140136</v>
      </c>
      <c r="B1032" s="5" t="s">
        <v>874</v>
      </c>
      <c r="C1032" s="7">
        <v>0</v>
      </c>
    </row>
    <row r="1033" spans="1:3" ht="17.100000000000001" customHeight="1">
      <c r="A1033" s="5">
        <v>2140138</v>
      </c>
      <c r="B1033" s="5" t="s">
        <v>875</v>
      </c>
      <c r="C1033" s="7">
        <v>0</v>
      </c>
    </row>
    <row r="1034" spans="1:3" ht="17.100000000000001" customHeight="1">
      <c r="A1034" s="5">
        <v>2140139</v>
      </c>
      <c r="B1034" s="5" t="s">
        <v>876</v>
      </c>
      <c r="C1034" s="7">
        <v>0</v>
      </c>
    </row>
    <row r="1035" spans="1:3" ht="17.100000000000001" customHeight="1">
      <c r="A1035" s="5">
        <v>2140199</v>
      </c>
      <c r="B1035" s="5" t="s">
        <v>877</v>
      </c>
      <c r="C1035" s="7">
        <v>0</v>
      </c>
    </row>
    <row r="1036" spans="1:3" ht="17.100000000000001" customHeight="1">
      <c r="A1036" s="5">
        <v>21402</v>
      </c>
      <c r="B1036" s="52" t="s">
        <v>878</v>
      </c>
      <c r="C1036" s="7">
        <f>SUM(C1037:C1045)</f>
        <v>0</v>
      </c>
    </row>
    <row r="1037" spans="1:3" ht="17.100000000000001" customHeight="1">
      <c r="A1037" s="5">
        <v>2140201</v>
      </c>
      <c r="B1037" s="5" t="s">
        <v>74</v>
      </c>
      <c r="C1037" s="7">
        <v>0</v>
      </c>
    </row>
    <row r="1038" spans="1:3" ht="17.100000000000001" customHeight="1">
      <c r="A1038" s="5">
        <v>2140202</v>
      </c>
      <c r="B1038" s="5" t="s">
        <v>75</v>
      </c>
      <c r="C1038" s="7">
        <v>0</v>
      </c>
    </row>
    <row r="1039" spans="1:3" ht="17.100000000000001" customHeight="1">
      <c r="A1039" s="5">
        <v>2140203</v>
      </c>
      <c r="B1039" s="5" t="s">
        <v>76</v>
      </c>
      <c r="C1039" s="7">
        <v>0</v>
      </c>
    </row>
    <row r="1040" spans="1:3" ht="17.100000000000001" customHeight="1">
      <c r="A1040" s="5">
        <v>2140204</v>
      </c>
      <c r="B1040" s="5" t="s">
        <v>879</v>
      </c>
      <c r="C1040" s="7">
        <v>0</v>
      </c>
    </row>
    <row r="1041" spans="1:3" ht="17.100000000000001" customHeight="1">
      <c r="A1041" s="5">
        <v>2140205</v>
      </c>
      <c r="B1041" s="5" t="s">
        <v>880</v>
      </c>
      <c r="C1041" s="7">
        <v>0</v>
      </c>
    </row>
    <row r="1042" spans="1:3" ht="17.100000000000001" customHeight="1">
      <c r="A1042" s="5">
        <v>2140206</v>
      </c>
      <c r="B1042" s="5" t="s">
        <v>881</v>
      </c>
      <c r="C1042" s="7">
        <v>0</v>
      </c>
    </row>
    <row r="1043" spans="1:3" ht="17.100000000000001" customHeight="1">
      <c r="A1043" s="5">
        <v>2140207</v>
      </c>
      <c r="B1043" s="5" t="s">
        <v>882</v>
      </c>
      <c r="C1043" s="7">
        <v>0</v>
      </c>
    </row>
    <row r="1044" spans="1:3" ht="17.100000000000001" customHeight="1">
      <c r="A1044" s="5">
        <v>2140208</v>
      </c>
      <c r="B1044" s="5" t="s">
        <v>883</v>
      </c>
      <c r="C1044" s="7">
        <v>0</v>
      </c>
    </row>
    <row r="1045" spans="1:3" ht="17.100000000000001" customHeight="1">
      <c r="A1045" s="5">
        <v>2140299</v>
      </c>
      <c r="B1045" s="5" t="s">
        <v>884</v>
      </c>
      <c r="C1045" s="7">
        <v>0</v>
      </c>
    </row>
    <row r="1046" spans="1:3" ht="17.100000000000001" customHeight="1">
      <c r="A1046" s="5">
        <v>21403</v>
      </c>
      <c r="B1046" s="52" t="s">
        <v>885</v>
      </c>
      <c r="C1046" s="7">
        <f>SUM(C1047:C1055)</f>
        <v>0</v>
      </c>
    </row>
    <row r="1047" spans="1:3" ht="17.100000000000001" customHeight="1">
      <c r="A1047" s="5">
        <v>2140301</v>
      </c>
      <c r="B1047" s="5" t="s">
        <v>74</v>
      </c>
      <c r="C1047" s="7">
        <v>0</v>
      </c>
    </row>
    <row r="1048" spans="1:3" ht="17.100000000000001" customHeight="1">
      <c r="A1048" s="5">
        <v>2140302</v>
      </c>
      <c r="B1048" s="5" t="s">
        <v>75</v>
      </c>
      <c r="C1048" s="7">
        <v>0</v>
      </c>
    </row>
    <row r="1049" spans="1:3" ht="17.100000000000001" customHeight="1">
      <c r="A1049" s="5">
        <v>2140303</v>
      </c>
      <c r="B1049" s="5" t="s">
        <v>76</v>
      </c>
      <c r="C1049" s="7">
        <v>0</v>
      </c>
    </row>
    <row r="1050" spans="1:3" ht="17.100000000000001" customHeight="1">
      <c r="A1050" s="5">
        <v>2140304</v>
      </c>
      <c r="B1050" s="5" t="s">
        <v>886</v>
      </c>
      <c r="C1050" s="7">
        <v>0</v>
      </c>
    </row>
    <row r="1051" spans="1:3" ht="17.100000000000001" customHeight="1">
      <c r="A1051" s="5">
        <v>2140305</v>
      </c>
      <c r="B1051" s="5" t="s">
        <v>887</v>
      </c>
      <c r="C1051" s="7">
        <v>0</v>
      </c>
    </row>
    <row r="1052" spans="1:3" ht="17.100000000000001" customHeight="1">
      <c r="A1052" s="5">
        <v>2140306</v>
      </c>
      <c r="B1052" s="5" t="s">
        <v>888</v>
      </c>
      <c r="C1052" s="7">
        <v>0</v>
      </c>
    </row>
    <row r="1053" spans="1:3" ht="17.100000000000001" customHeight="1">
      <c r="A1053" s="5">
        <v>2140307</v>
      </c>
      <c r="B1053" s="5" t="s">
        <v>889</v>
      </c>
      <c r="C1053" s="7">
        <v>0</v>
      </c>
    </row>
    <row r="1054" spans="1:3" ht="17.100000000000001" customHeight="1">
      <c r="A1054" s="5">
        <v>2140308</v>
      </c>
      <c r="B1054" s="5" t="s">
        <v>890</v>
      </c>
      <c r="C1054" s="7">
        <v>0</v>
      </c>
    </row>
    <row r="1055" spans="1:3" ht="17.100000000000001" customHeight="1">
      <c r="A1055" s="5">
        <v>2140399</v>
      </c>
      <c r="B1055" s="5" t="s">
        <v>891</v>
      </c>
      <c r="C1055" s="7">
        <v>0</v>
      </c>
    </row>
    <row r="1056" spans="1:3" ht="17.100000000000001" customHeight="1">
      <c r="A1056" s="5">
        <v>21404</v>
      </c>
      <c r="B1056" s="52" t="s">
        <v>892</v>
      </c>
      <c r="C1056" s="7">
        <f>SUM(C1057:C1060)</f>
        <v>759</v>
      </c>
    </row>
    <row r="1057" spans="1:3" ht="17.100000000000001" customHeight="1">
      <c r="A1057" s="5">
        <v>2140401</v>
      </c>
      <c r="B1057" s="5" t="s">
        <v>893</v>
      </c>
      <c r="C1057" s="7">
        <v>27</v>
      </c>
    </row>
    <row r="1058" spans="1:3" ht="17.100000000000001" customHeight="1">
      <c r="A1058" s="5">
        <v>2140402</v>
      </c>
      <c r="B1058" s="5" t="s">
        <v>894</v>
      </c>
      <c r="C1058" s="7">
        <v>37</v>
      </c>
    </row>
    <row r="1059" spans="1:3" ht="17.100000000000001" customHeight="1">
      <c r="A1059" s="5">
        <v>2140403</v>
      </c>
      <c r="B1059" s="5" t="s">
        <v>895</v>
      </c>
      <c r="C1059" s="7">
        <v>133</v>
      </c>
    </row>
    <row r="1060" spans="1:3" ht="17.100000000000001" customHeight="1">
      <c r="A1060" s="5">
        <v>2140499</v>
      </c>
      <c r="B1060" s="5" t="s">
        <v>896</v>
      </c>
      <c r="C1060" s="7">
        <v>562</v>
      </c>
    </row>
    <row r="1061" spans="1:3" ht="17.100000000000001" customHeight="1">
      <c r="A1061" s="5">
        <v>21405</v>
      </c>
      <c r="B1061" s="52" t="s">
        <v>897</v>
      </c>
      <c r="C1061" s="7">
        <f>SUM(C1062:C1067)</f>
        <v>0</v>
      </c>
    </row>
    <row r="1062" spans="1:3" ht="17.100000000000001" customHeight="1">
      <c r="A1062" s="5">
        <v>2140501</v>
      </c>
      <c r="B1062" s="5" t="s">
        <v>74</v>
      </c>
      <c r="C1062" s="7">
        <v>0</v>
      </c>
    </row>
    <row r="1063" spans="1:3" ht="17.100000000000001" customHeight="1">
      <c r="A1063" s="5">
        <v>2140502</v>
      </c>
      <c r="B1063" s="5" t="s">
        <v>75</v>
      </c>
      <c r="C1063" s="7">
        <v>0</v>
      </c>
    </row>
    <row r="1064" spans="1:3" ht="17.100000000000001" customHeight="1">
      <c r="A1064" s="5">
        <v>2140503</v>
      </c>
      <c r="B1064" s="5" t="s">
        <v>76</v>
      </c>
      <c r="C1064" s="7">
        <v>0</v>
      </c>
    </row>
    <row r="1065" spans="1:3" ht="17.100000000000001" customHeight="1">
      <c r="A1065" s="5">
        <v>2140504</v>
      </c>
      <c r="B1065" s="5" t="s">
        <v>883</v>
      </c>
      <c r="C1065" s="7">
        <v>0</v>
      </c>
    </row>
    <row r="1066" spans="1:3" ht="17.100000000000001" customHeight="1">
      <c r="A1066" s="5">
        <v>2140505</v>
      </c>
      <c r="B1066" s="5" t="s">
        <v>898</v>
      </c>
      <c r="C1066" s="7">
        <v>0</v>
      </c>
    </row>
    <row r="1067" spans="1:3" ht="17.100000000000001" customHeight="1">
      <c r="A1067" s="5">
        <v>2140599</v>
      </c>
      <c r="B1067" s="5" t="s">
        <v>899</v>
      </c>
      <c r="C1067" s="7">
        <v>0</v>
      </c>
    </row>
    <row r="1068" spans="1:3" ht="17.100000000000001" customHeight="1">
      <c r="A1068" s="5">
        <v>21406</v>
      </c>
      <c r="B1068" s="52" t="s">
        <v>900</v>
      </c>
      <c r="C1068" s="7">
        <f>SUM(C1069:C1072)</f>
        <v>0</v>
      </c>
    </row>
    <row r="1069" spans="1:3" ht="17.100000000000001" customHeight="1">
      <c r="A1069" s="5">
        <v>2140601</v>
      </c>
      <c r="B1069" s="5" t="s">
        <v>901</v>
      </c>
      <c r="C1069" s="7">
        <v>0</v>
      </c>
    </row>
    <row r="1070" spans="1:3" ht="17.100000000000001" customHeight="1">
      <c r="A1070" s="5">
        <v>2140602</v>
      </c>
      <c r="B1070" s="5" t="s">
        <v>902</v>
      </c>
      <c r="C1070" s="7">
        <v>0</v>
      </c>
    </row>
    <row r="1071" spans="1:3" ht="17.100000000000001" customHeight="1">
      <c r="A1071" s="5">
        <v>2140603</v>
      </c>
      <c r="B1071" s="5" t="s">
        <v>903</v>
      </c>
      <c r="C1071" s="7">
        <v>0</v>
      </c>
    </row>
    <row r="1072" spans="1:3" ht="17.100000000000001" customHeight="1">
      <c r="A1072" s="5">
        <v>2140699</v>
      </c>
      <c r="B1072" s="5" t="s">
        <v>904</v>
      </c>
      <c r="C1072" s="7">
        <v>0</v>
      </c>
    </row>
    <row r="1073" spans="1:3" ht="17.100000000000001" customHeight="1">
      <c r="A1073" s="5">
        <v>21499</v>
      </c>
      <c r="B1073" s="52" t="s">
        <v>905</v>
      </c>
      <c r="C1073" s="7">
        <f>SUM(C1074:C1075)</f>
        <v>0</v>
      </c>
    </row>
    <row r="1074" spans="1:3" ht="17.100000000000001" customHeight="1">
      <c r="A1074" s="5">
        <v>2149901</v>
      </c>
      <c r="B1074" s="5" t="s">
        <v>906</v>
      </c>
      <c r="C1074" s="7">
        <v>0</v>
      </c>
    </row>
    <row r="1075" spans="1:3" ht="17.100000000000001" customHeight="1">
      <c r="A1075" s="5">
        <v>2149999</v>
      </c>
      <c r="B1075" s="5" t="s">
        <v>907</v>
      </c>
      <c r="C1075" s="7">
        <v>0</v>
      </c>
    </row>
    <row r="1076" spans="1:3" ht="17.100000000000001" customHeight="1">
      <c r="A1076" s="5">
        <v>215</v>
      </c>
      <c r="B1076" s="52" t="s">
        <v>908</v>
      </c>
      <c r="C1076" s="7">
        <f>SUM(C1077,C1087,C1103,C1108,C1122,C1131,C1138,C1145)</f>
        <v>3893</v>
      </c>
    </row>
    <row r="1077" spans="1:3" ht="17.100000000000001" customHeight="1">
      <c r="A1077" s="5">
        <v>21501</v>
      </c>
      <c r="B1077" s="52" t="s">
        <v>909</v>
      </c>
      <c r="C1077" s="7">
        <f>SUM(C1078:C1086)</f>
        <v>0</v>
      </c>
    </row>
    <row r="1078" spans="1:3" ht="17.100000000000001" customHeight="1">
      <c r="A1078" s="5">
        <v>2150101</v>
      </c>
      <c r="B1078" s="5" t="s">
        <v>74</v>
      </c>
      <c r="C1078" s="7">
        <v>0</v>
      </c>
    </row>
    <row r="1079" spans="1:3" ht="17.100000000000001" customHeight="1">
      <c r="A1079" s="5">
        <v>2150102</v>
      </c>
      <c r="B1079" s="5" t="s">
        <v>75</v>
      </c>
      <c r="C1079" s="7">
        <v>0</v>
      </c>
    </row>
    <row r="1080" spans="1:3" ht="17.100000000000001" customHeight="1">
      <c r="A1080" s="5">
        <v>2150103</v>
      </c>
      <c r="B1080" s="5" t="s">
        <v>76</v>
      </c>
      <c r="C1080" s="7">
        <v>0</v>
      </c>
    </row>
    <row r="1081" spans="1:3" ht="17.100000000000001" customHeight="1">
      <c r="A1081" s="5">
        <v>2150104</v>
      </c>
      <c r="B1081" s="5" t="s">
        <v>910</v>
      </c>
      <c r="C1081" s="7">
        <v>0</v>
      </c>
    </row>
    <row r="1082" spans="1:3" ht="17.100000000000001" customHeight="1">
      <c r="A1082" s="5">
        <v>2150105</v>
      </c>
      <c r="B1082" s="5" t="s">
        <v>911</v>
      </c>
      <c r="C1082" s="7">
        <v>0</v>
      </c>
    </row>
    <row r="1083" spans="1:3" ht="17.100000000000001" customHeight="1">
      <c r="A1083" s="5">
        <v>2150106</v>
      </c>
      <c r="B1083" s="5" t="s">
        <v>912</v>
      </c>
      <c r="C1083" s="7">
        <v>0</v>
      </c>
    </row>
    <row r="1084" spans="1:3" ht="17.100000000000001" customHeight="1">
      <c r="A1084" s="5">
        <v>2150107</v>
      </c>
      <c r="B1084" s="5" t="s">
        <v>913</v>
      </c>
      <c r="C1084" s="7">
        <v>0</v>
      </c>
    </row>
    <row r="1085" spans="1:3" ht="17.100000000000001" customHeight="1">
      <c r="A1085" s="5">
        <v>2150108</v>
      </c>
      <c r="B1085" s="5" t="s">
        <v>914</v>
      </c>
      <c r="C1085" s="7">
        <v>0</v>
      </c>
    </row>
    <row r="1086" spans="1:3" ht="17.100000000000001" customHeight="1">
      <c r="A1086" s="5">
        <v>2150199</v>
      </c>
      <c r="B1086" s="5" t="s">
        <v>915</v>
      </c>
      <c r="C1086" s="7">
        <v>0</v>
      </c>
    </row>
    <row r="1087" spans="1:3" ht="17.100000000000001" customHeight="1">
      <c r="A1087" s="5">
        <v>21502</v>
      </c>
      <c r="B1087" s="52" t="s">
        <v>916</v>
      </c>
      <c r="C1087" s="7">
        <f>SUM(C1088:C1102)</f>
        <v>0</v>
      </c>
    </row>
    <row r="1088" spans="1:3" ht="17.100000000000001" customHeight="1">
      <c r="A1088" s="5">
        <v>2150201</v>
      </c>
      <c r="B1088" s="5" t="s">
        <v>74</v>
      </c>
      <c r="C1088" s="7">
        <v>0</v>
      </c>
    </row>
    <row r="1089" spans="1:3" ht="17.100000000000001" customHeight="1">
      <c r="A1089" s="5">
        <v>2150202</v>
      </c>
      <c r="B1089" s="5" t="s">
        <v>75</v>
      </c>
      <c r="C1089" s="7">
        <v>0</v>
      </c>
    </row>
    <row r="1090" spans="1:3" ht="17.100000000000001" customHeight="1">
      <c r="A1090" s="5">
        <v>2150203</v>
      </c>
      <c r="B1090" s="5" t="s">
        <v>76</v>
      </c>
      <c r="C1090" s="7">
        <v>0</v>
      </c>
    </row>
    <row r="1091" spans="1:3" ht="17.100000000000001" customHeight="1">
      <c r="A1091" s="5">
        <v>2150204</v>
      </c>
      <c r="B1091" s="5" t="s">
        <v>917</v>
      </c>
      <c r="C1091" s="7">
        <v>0</v>
      </c>
    </row>
    <row r="1092" spans="1:3" ht="17.100000000000001" customHeight="1">
      <c r="A1092" s="5">
        <v>2150205</v>
      </c>
      <c r="B1092" s="5" t="s">
        <v>918</v>
      </c>
      <c r="C1092" s="7">
        <v>0</v>
      </c>
    </row>
    <row r="1093" spans="1:3" ht="17.100000000000001" customHeight="1">
      <c r="A1093" s="5">
        <v>2150206</v>
      </c>
      <c r="B1093" s="5" t="s">
        <v>919</v>
      </c>
      <c r="C1093" s="7">
        <v>0</v>
      </c>
    </row>
    <row r="1094" spans="1:3" ht="17.100000000000001" customHeight="1">
      <c r="A1094" s="5">
        <v>2150207</v>
      </c>
      <c r="B1094" s="5" t="s">
        <v>920</v>
      </c>
      <c r="C1094" s="7">
        <v>0</v>
      </c>
    </row>
    <row r="1095" spans="1:3" ht="17.100000000000001" customHeight="1">
      <c r="A1095" s="5">
        <v>2150208</v>
      </c>
      <c r="B1095" s="5" t="s">
        <v>921</v>
      </c>
      <c r="C1095" s="7">
        <v>0</v>
      </c>
    </row>
    <row r="1096" spans="1:3" ht="17.100000000000001" customHeight="1">
      <c r="A1096" s="5">
        <v>2150209</v>
      </c>
      <c r="B1096" s="5" t="s">
        <v>922</v>
      </c>
      <c r="C1096" s="7">
        <v>0</v>
      </c>
    </row>
    <row r="1097" spans="1:3" ht="17.100000000000001" customHeight="1">
      <c r="A1097" s="5">
        <v>2150210</v>
      </c>
      <c r="B1097" s="5" t="s">
        <v>923</v>
      </c>
      <c r="C1097" s="7">
        <v>0</v>
      </c>
    </row>
    <row r="1098" spans="1:3" ht="17.100000000000001" customHeight="1">
      <c r="A1098" s="5">
        <v>2150212</v>
      </c>
      <c r="B1098" s="5" t="s">
        <v>924</v>
      </c>
      <c r="C1098" s="7">
        <v>0</v>
      </c>
    </row>
    <row r="1099" spans="1:3" ht="17.100000000000001" customHeight="1">
      <c r="A1099" s="5">
        <v>2150213</v>
      </c>
      <c r="B1099" s="5" t="s">
        <v>925</v>
      </c>
      <c r="C1099" s="7">
        <v>0</v>
      </c>
    </row>
    <row r="1100" spans="1:3" ht="17.100000000000001" customHeight="1">
      <c r="A1100" s="5">
        <v>2150214</v>
      </c>
      <c r="B1100" s="5" t="s">
        <v>926</v>
      </c>
      <c r="C1100" s="7">
        <v>0</v>
      </c>
    </row>
    <row r="1101" spans="1:3" ht="17.100000000000001" customHeight="1">
      <c r="A1101" s="5">
        <v>2150215</v>
      </c>
      <c r="B1101" s="5" t="s">
        <v>927</v>
      </c>
      <c r="C1101" s="7">
        <v>0</v>
      </c>
    </row>
    <row r="1102" spans="1:3" ht="17.100000000000001" customHeight="1">
      <c r="A1102" s="5">
        <v>2150299</v>
      </c>
      <c r="B1102" s="5" t="s">
        <v>928</v>
      </c>
      <c r="C1102" s="7">
        <v>0</v>
      </c>
    </row>
    <row r="1103" spans="1:3" ht="17.100000000000001" customHeight="1">
      <c r="A1103" s="5">
        <v>21503</v>
      </c>
      <c r="B1103" s="52" t="s">
        <v>929</v>
      </c>
      <c r="C1103" s="7">
        <f>SUM(C1104:C1107)</f>
        <v>0</v>
      </c>
    </row>
    <row r="1104" spans="1:3" ht="17.100000000000001" customHeight="1">
      <c r="A1104" s="5">
        <v>2150301</v>
      </c>
      <c r="B1104" s="5" t="s">
        <v>74</v>
      </c>
      <c r="C1104" s="7">
        <v>0</v>
      </c>
    </row>
    <row r="1105" spans="1:3" ht="17.100000000000001" customHeight="1">
      <c r="A1105" s="5">
        <v>2150302</v>
      </c>
      <c r="B1105" s="5" t="s">
        <v>75</v>
      </c>
      <c r="C1105" s="7">
        <v>0</v>
      </c>
    </row>
    <row r="1106" spans="1:3" ht="17.100000000000001" customHeight="1">
      <c r="A1106" s="5">
        <v>2150303</v>
      </c>
      <c r="B1106" s="5" t="s">
        <v>76</v>
      </c>
      <c r="C1106" s="7">
        <v>0</v>
      </c>
    </row>
    <row r="1107" spans="1:3" ht="17.100000000000001" customHeight="1">
      <c r="A1107" s="5">
        <v>2150399</v>
      </c>
      <c r="B1107" s="5" t="s">
        <v>930</v>
      </c>
      <c r="C1107" s="7">
        <v>0</v>
      </c>
    </row>
    <row r="1108" spans="1:3" ht="17.100000000000001" customHeight="1">
      <c r="A1108" s="5">
        <v>21505</v>
      </c>
      <c r="B1108" s="52" t="s">
        <v>931</v>
      </c>
      <c r="C1108" s="7">
        <f>SUM(C1109:C1121)</f>
        <v>923</v>
      </c>
    </row>
    <row r="1109" spans="1:3" ht="17.100000000000001" customHeight="1">
      <c r="A1109" s="5">
        <v>2150501</v>
      </c>
      <c r="B1109" s="5" t="s">
        <v>74</v>
      </c>
      <c r="C1109" s="7">
        <v>0</v>
      </c>
    </row>
    <row r="1110" spans="1:3" ht="17.100000000000001" customHeight="1">
      <c r="A1110" s="5">
        <v>2150502</v>
      </c>
      <c r="B1110" s="5" t="s">
        <v>75</v>
      </c>
      <c r="C1110" s="7">
        <v>0</v>
      </c>
    </row>
    <row r="1111" spans="1:3" ht="17.100000000000001" customHeight="1">
      <c r="A1111" s="5">
        <v>2150503</v>
      </c>
      <c r="B1111" s="5" t="s">
        <v>76</v>
      </c>
      <c r="C1111" s="7">
        <v>0</v>
      </c>
    </row>
    <row r="1112" spans="1:3" ht="17.100000000000001" customHeight="1">
      <c r="A1112" s="5">
        <v>2150505</v>
      </c>
      <c r="B1112" s="5" t="s">
        <v>932</v>
      </c>
      <c r="C1112" s="7">
        <v>0</v>
      </c>
    </row>
    <row r="1113" spans="1:3" ht="17.100000000000001" customHeight="1">
      <c r="A1113" s="5">
        <v>2150506</v>
      </c>
      <c r="B1113" s="5" t="s">
        <v>933</v>
      </c>
      <c r="C1113" s="7">
        <v>60</v>
      </c>
    </row>
    <row r="1114" spans="1:3" ht="17.100000000000001" customHeight="1">
      <c r="A1114" s="5">
        <v>2150507</v>
      </c>
      <c r="B1114" s="5" t="s">
        <v>934</v>
      </c>
      <c r="C1114" s="7">
        <v>0</v>
      </c>
    </row>
    <row r="1115" spans="1:3" ht="17.100000000000001" customHeight="1">
      <c r="A1115" s="5">
        <v>2150508</v>
      </c>
      <c r="B1115" s="5" t="s">
        <v>935</v>
      </c>
      <c r="C1115" s="7">
        <v>0</v>
      </c>
    </row>
    <row r="1116" spans="1:3" ht="17.100000000000001" customHeight="1">
      <c r="A1116" s="5">
        <v>2150509</v>
      </c>
      <c r="B1116" s="5" t="s">
        <v>936</v>
      </c>
      <c r="C1116" s="7">
        <v>0</v>
      </c>
    </row>
    <row r="1117" spans="1:3" ht="17.100000000000001" customHeight="1">
      <c r="A1117" s="5">
        <v>2150510</v>
      </c>
      <c r="B1117" s="5" t="s">
        <v>937</v>
      </c>
      <c r="C1117" s="7">
        <v>490</v>
      </c>
    </row>
    <row r="1118" spans="1:3" ht="17.100000000000001" customHeight="1">
      <c r="A1118" s="5">
        <v>2150511</v>
      </c>
      <c r="B1118" s="5" t="s">
        <v>938</v>
      </c>
      <c r="C1118" s="7">
        <v>0</v>
      </c>
    </row>
    <row r="1119" spans="1:3" ht="17.100000000000001" customHeight="1">
      <c r="A1119" s="5">
        <v>2150513</v>
      </c>
      <c r="B1119" s="5" t="s">
        <v>883</v>
      </c>
      <c r="C1119" s="7">
        <v>0</v>
      </c>
    </row>
    <row r="1120" spans="1:3" ht="17.100000000000001" customHeight="1">
      <c r="A1120" s="5">
        <v>2150515</v>
      </c>
      <c r="B1120" s="5" t="s">
        <v>939</v>
      </c>
      <c r="C1120" s="7">
        <v>0</v>
      </c>
    </row>
    <row r="1121" spans="1:3" ht="17.100000000000001" customHeight="1">
      <c r="A1121" s="5">
        <v>2150599</v>
      </c>
      <c r="B1121" s="5" t="s">
        <v>940</v>
      </c>
      <c r="C1121" s="7">
        <v>373</v>
      </c>
    </row>
    <row r="1122" spans="1:3" ht="17.100000000000001" customHeight="1">
      <c r="A1122" s="5">
        <v>21506</v>
      </c>
      <c r="B1122" s="52" t="s">
        <v>941</v>
      </c>
      <c r="C1122" s="7">
        <f>SUM(C1123:C1130)</f>
        <v>0</v>
      </c>
    </row>
    <row r="1123" spans="1:3" ht="17.100000000000001" customHeight="1">
      <c r="A1123" s="5">
        <v>2150601</v>
      </c>
      <c r="B1123" s="5" t="s">
        <v>74</v>
      </c>
      <c r="C1123" s="7">
        <v>0</v>
      </c>
    </row>
    <row r="1124" spans="1:3" ht="17.100000000000001" customHeight="1">
      <c r="A1124" s="5">
        <v>2150602</v>
      </c>
      <c r="B1124" s="5" t="s">
        <v>75</v>
      </c>
      <c r="C1124" s="7">
        <v>0</v>
      </c>
    </row>
    <row r="1125" spans="1:3" ht="17.100000000000001" customHeight="1">
      <c r="A1125" s="5">
        <v>2150603</v>
      </c>
      <c r="B1125" s="5" t="s">
        <v>76</v>
      </c>
      <c r="C1125" s="7">
        <v>0</v>
      </c>
    </row>
    <row r="1126" spans="1:3" ht="17.100000000000001" customHeight="1">
      <c r="A1126" s="5">
        <v>2150604</v>
      </c>
      <c r="B1126" s="5" t="s">
        <v>942</v>
      </c>
      <c r="C1126" s="7">
        <v>0</v>
      </c>
    </row>
    <row r="1127" spans="1:3" ht="17.100000000000001" customHeight="1">
      <c r="A1127" s="5">
        <v>2150605</v>
      </c>
      <c r="B1127" s="5" t="s">
        <v>943</v>
      </c>
      <c r="C1127" s="7">
        <v>0</v>
      </c>
    </row>
    <row r="1128" spans="1:3" ht="17.100000000000001" customHeight="1">
      <c r="A1128" s="5">
        <v>2150606</v>
      </c>
      <c r="B1128" s="5" t="s">
        <v>944</v>
      </c>
      <c r="C1128" s="7">
        <v>0</v>
      </c>
    </row>
    <row r="1129" spans="1:3" ht="17.100000000000001" customHeight="1">
      <c r="A1129" s="5">
        <v>2150607</v>
      </c>
      <c r="B1129" s="5" t="s">
        <v>945</v>
      </c>
      <c r="C1129" s="7">
        <v>0</v>
      </c>
    </row>
    <row r="1130" spans="1:3" ht="17.100000000000001" customHeight="1">
      <c r="A1130" s="5">
        <v>2150699</v>
      </c>
      <c r="B1130" s="5" t="s">
        <v>946</v>
      </c>
      <c r="C1130" s="7">
        <v>0</v>
      </c>
    </row>
    <row r="1131" spans="1:3" ht="17.100000000000001" customHeight="1">
      <c r="A1131" s="5">
        <v>21507</v>
      </c>
      <c r="B1131" s="52" t="s">
        <v>947</v>
      </c>
      <c r="C1131" s="7">
        <f>SUM(C1132:C1137)</f>
        <v>163</v>
      </c>
    </row>
    <row r="1132" spans="1:3" ht="17.100000000000001" customHeight="1">
      <c r="A1132" s="5">
        <v>2150701</v>
      </c>
      <c r="B1132" s="5" t="s">
        <v>74</v>
      </c>
      <c r="C1132" s="7">
        <v>140</v>
      </c>
    </row>
    <row r="1133" spans="1:3" ht="17.100000000000001" customHeight="1">
      <c r="A1133" s="5">
        <v>2150702</v>
      </c>
      <c r="B1133" s="5" t="s">
        <v>75</v>
      </c>
      <c r="C1133" s="7">
        <v>0</v>
      </c>
    </row>
    <row r="1134" spans="1:3" ht="17.100000000000001" customHeight="1">
      <c r="A1134" s="5">
        <v>2150703</v>
      </c>
      <c r="B1134" s="5" t="s">
        <v>76</v>
      </c>
      <c r="C1134" s="7">
        <v>0</v>
      </c>
    </row>
    <row r="1135" spans="1:3" ht="17.100000000000001" customHeight="1">
      <c r="A1135" s="5">
        <v>2150704</v>
      </c>
      <c r="B1135" s="5" t="s">
        <v>948</v>
      </c>
      <c r="C1135" s="7">
        <v>0</v>
      </c>
    </row>
    <row r="1136" spans="1:3" ht="17.100000000000001" customHeight="1">
      <c r="A1136" s="5">
        <v>2150705</v>
      </c>
      <c r="B1136" s="5" t="s">
        <v>949</v>
      </c>
      <c r="C1136" s="7">
        <v>0</v>
      </c>
    </row>
    <row r="1137" spans="1:3" ht="17.100000000000001" customHeight="1">
      <c r="A1137" s="5">
        <v>2150799</v>
      </c>
      <c r="B1137" s="5" t="s">
        <v>950</v>
      </c>
      <c r="C1137" s="7">
        <v>23</v>
      </c>
    </row>
    <row r="1138" spans="1:3" ht="17.100000000000001" customHeight="1">
      <c r="A1138" s="5">
        <v>21508</v>
      </c>
      <c r="B1138" s="52" t="s">
        <v>951</v>
      </c>
      <c r="C1138" s="7">
        <f>SUM(C1139:C1144)</f>
        <v>1407</v>
      </c>
    </row>
    <row r="1139" spans="1:3" ht="17.100000000000001" customHeight="1">
      <c r="A1139" s="5">
        <v>2150801</v>
      </c>
      <c r="B1139" s="5" t="s">
        <v>74</v>
      </c>
      <c r="C1139" s="7">
        <v>0</v>
      </c>
    </row>
    <row r="1140" spans="1:3" ht="17.100000000000001" customHeight="1">
      <c r="A1140" s="5">
        <v>2150802</v>
      </c>
      <c r="B1140" s="5" t="s">
        <v>75</v>
      </c>
      <c r="C1140" s="7">
        <v>0</v>
      </c>
    </row>
    <row r="1141" spans="1:3" ht="17.100000000000001" customHeight="1">
      <c r="A1141" s="5">
        <v>2150803</v>
      </c>
      <c r="B1141" s="5" t="s">
        <v>76</v>
      </c>
      <c r="C1141" s="7">
        <v>0</v>
      </c>
    </row>
    <row r="1142" spans="1:3" ht="17.100000000000001" customHeight="1">
      <c r="A1142" s="5">
        <v>2150804</v>
      </c>
      <c r="B1142" s="5" t="s">
        <v>952</v>
      </c>
      <c r="C1142" s="7">
        <v>0</v>
      </c>
    </row>
    <row r="1143" spans="1:3" ht="17.100000000000001" customHeight="1">
      <c r="A1143" s="5">
        <v>2150805</v>
      </c>
      <c r="B1143" s="5" t="s">
        <v>953</v>
      </c>
      <c r="C1143" s="7">
        <v>896</v>
      </c>
    </row>
    <row r="1144" spans="1:3" ht="17.100000000000001" customHeight="1">
      <c r="A1144" s="5">
        <v>2150899</v>
      </c>
      <c r="B1144" s="5" t="s">
        <v>954</v>
      </c>
      <c r="C1144" s="7">
        <v>511</v>
      </c>
    </row>
    <row r="1145" spans="1:3" ht="17.100000000000001" customHeight="1">
      <c r="A1145" s="5">
        <v>21599</v>
      </c>
      <c r="B1145" s="52" t="s">
        <v>955</v>
      </c>
      <c r="C1145" s="7">
        <f>SUM(C1146:C1151)</f>
        <v>1400</v>
      </c>
    </row>
    <row r="1146" spans="1:3" ht="17.100000000000001" customHeight="1">
      <c r="A1146" s="5">
        <v>2159901</v>
      </c>
      <c r="B1146" s="5" t="s">
        <v>956</v>
      </c>
      <c r="C1146" s="7">
        <v>0</v>
      </c>
    </row>
    <row r="1147" spans="1:3" ht="17.100000000000001" customHeight="1">
      <c r="A1147" s="5">
        <v>2159902</v>
      </c>
      <c r="B1147" s="5" t="s">
        <v>957</v>
      </c>
      <c r="C1147" s="7">
        <v>0</v>
      </c>
    </row>
    <row r="1148" spans="1:3" ht="17.100000000000001" customHeight="1">
      <c r="A1148" s="5">
        <v>2159904</v>
      </c>
      <c r="B1148" s="5" t="s">
        <v>958</v>
      </c>
      <c r="C1148" s="7">
        <v>0</v>
      </c>
    </row>
    <row r="1149" spans="1:3" ht="17.100000000000001" customHeight="1">
      <c r="A1149" s="5">
        <v>2159905</v>
      </c>
      <c r="B1149" s="5" t="s">
        <v>959</v>
      </c>
      <c r="C1149" s="7">
        <v>0</v>
      </c>
    </row>
    <row r="1150" spans="1:3" ht="17.100000000000001" customHeight="1">
      <c r="A1150" s="5">
        <v>2159906</v>
      </c>
      <c r="B1150" s="5" t="s">
        <v>960</v>
      </c>
      <c r="C1150" s="7">
        <v>0</v>
      </c>
    </row>
    <row r="1151" spans="1:3" ht="17.100000000000001" customHeight="1">
      <c r="A1151" s="5">
        <v>2159999</v>
      </c>
      <c r="B1151" s="5" t="s">
        <v>961</v>
      </c>
      <c r="C1151" s="7">
        <v>1400</v>
      </c>
    </row>
    <row r="1152" spans="1:3" ht="17.100000000000001" customHeight="1">
      <c r="A1152" s="5">
        <v>216</v>
      </c>
      <c r="B1152" s="52" t="s">
        <v>962</v>
      </c>
      <c r="C1152" s="7">
        <f>SUM(C1153,C1163,C1170,C1176)</f>
        <v>1687</v>
      </c>
    </row>
    <row r="1153" spans="1:3" ht="17.100000000000001" customHeight="1">
      <c r="A1153" s="5">
        <v>21602</v>
      </c>
      <c r="B1153" s="52" t="s">
        <v>963</v>
      </c>
      <c r="C1153" s="7">
        <f>SUM(C1154:C1162)</f>
        <v>198</v>
      </c>
    </row>
    <row r="1154" spans="1:3" ht="17.100000000000001" customHeight="1">
      <c r="A1154" s="5">
        <v>2160201</v>
      </c>
      <c r="B1154" s="5" t="s">
        <v>74</v>
      </c>
      <c r="C1154" s="7">
        <v>0</v>
      </c>
    </row>
    <row r="1155" spans="1:3" ht="17.100000000000001" customHeight="1">
      <c r="A1155" s="5">
        <v>2160202</v>
      </c>
      <c r="B1155" s="5" t="s">
        <v>75</v>
      </c>
      <c r="C1155" s="7">
        <v>0</v>
      </c>
    </row>
    <row r="1156" spans="1:3" ht="17.100000000000001" customHeight="1">
      <c r="A1156" s="5">
        <v>2160203</v>
      </c>
      <c r="B1156" s="5" t="s">
        <v>76</v>
      </c>
      <c r="C1156" s="7">
        <v>0</v>
      </c>
    </row>
    <row r="1157" spans="1:3" ht="17.100000000000001" customHeight="1">
      <c r="A1157" s="5">
        <v>2160216</v>
      </c>
      <c r="B1157" s="5" t="s">
        <v>964</v>
      </c>
      <c r="C1157" s="7">
        <v>0</v>
      </c>
    </row>
    <row r="1158" spans="1:3" ht="17.100000000000001" customHeight="1">
      <c r="A1158" s="5">
        <v>2160217</v>
      </c>
      <c r="B1158" s="5" t="s">
        <v>965</v>
      </c>
      <c r="C1158" s="7">
        <v>0</v>
      </c>
    </row>
    <row r="1159" spans="1:3" ht="17.100000000000001" customHeight="1">
      <c r="A1159" s="5">
        <v>2160218</v>
      </c>
      <c r="B1159" s="5" t="s">
        <v>966</v>
      </c>
      <c r="C1159" s="7">
        <v>0</v>
      </c>
    </row>
    <row r="1160" spans="1:3" ht="17.100000000000001" customHeight="1">
      <c r="A1160" s="5">
        <v>2160219</v>
      </c>
      <c r="B1160" s="5" t="s">
        <v>967</v>
      </c>
      <c r="C1160" s="7">
        <v>0</v>
      </c>
    </row>
    <row r="1161" spans="1:3" ht="17.100000000000001" customHeight="1">
      <c r="A1161" s="5">
        <v>2160250</v>
      </c>
      <c r="B1161" s="5" t="s">
        <v>83</v>
      </c>
      <c r="C1161" s="7">
        <v>0</v>
      </c>
    </row>
    <row r="1162" spans="1:3" ht="17.100000000000001" customHeight="1">
      <c r="A1162" s="5">
        <v>2160299</v>
      </c>
      <c r="B1162" s="5" t="s">
        <v>968</v>
      </c>
      <c r="C1162" s="7">
        <v>198</v>
      </c>
    </row>
    <row r="1163" spans="1:3" ht="17.100000000000001" customHeight="1">
      <c r="A1163" s="5">
        <v>21605</v>
      </c>
      <c r="B1163" s="52" t="s">
        <v>969</v>
      </c>
      <c r="C1163" s="7">
        <f>SUM(C1164:C1169)</f>
        <v>575</v>
      </c>
    </row>
    <row r="1164" spans="1:3" ht="17.100000000000001" customHeight="1">
      <c r="A1164" s="5">
        <v>2160501</v>
      </c>
      <c r="B1164" s="5" t="s">
        <v>74</v>
      </c>
      <c r="C1164" s="7">
        <v>0</v>
      </c>
    </row>
    <row r="1165" spans="1:3" ht="17.100000000000001" customHeight="1">
      <c r="A1165" s="5">
        <v>2160502</v>
      </c>
      <c r="B1165" s="5" t="s">
        <v>75</v>
      </c>
      <c r="C1165" s="7">
        <v>0</v>
      </c>
    </row>
    <row r="1166" spans="1:3" ht="17.100000000000001" customHeight="1">
      <c r="A1166" s="5">
        <v>2160503</v>
      </c>
      <c r="B1166" s="5" t="s">
        <v>76</v>
      </c>
      <c r="C1166" s="7">
        <v>0</v>
      </c>
    </row>
    <row r="1167" spans="1:3" ht="17.100000000000001" customHeight="1">
      <c r="A1167" s="5">
        <v>2160504</v>
      </c>
      <c r="B1167" s="5" t="s">
        <v>970</v>
      </c>
      <c r="C1167" s="7">
        <v>30</v>
      </c>
    </row>
    <row r="1168" spans="1:3" ht="17.100000000000001" customHeight="1">
      <c r="A1168" s="5">
        <v>2160505</v>
      </c>
      <c r="B1168" s="5" t="s">
        <v>971</v>
      </c>
      <c r="C1168" s="7">
        <v>0</v>
      </c>
    </row>
    <row r="1169" spans="1:3" ht="17.100000000000001" customHeight="1">
      <c r="A1169" s="5">
        <v>2160599</v>
      </c>
      <c r="B1169" s="5" t="s">
        <v>972</v>
      </c>
      <c r="C1169" s="7">
        <v>545</v>
      </c>
    </row>
    <row r="1170" spans="1:3" ht="17.100000000000001" customHeight="1">
      <c r="A1170" s="5">
        <v>21606</v>
      </c>
      <c r="B1170" s="52" t="s">
        <v>973</v>
      </c>
      <c r="C1170" s="7">
        <f>SUM(C1171:C1175)</f>
        <v>414</v>
      </c>
    </row>
    <row r="1171" spans="1:3" ht="17.100000000000001" customHeight="1">
      <c r="A1171" s="5">
        <v>2160601</v>
      </c>
      <c r="B1171" s="5" t="s">
        <v>74</v>
      </c>
      <c r="C1171" s="7">
        <v>0</v>
      </c>
    </row>
    <row r="1172" spans="1:3" ht="17.100000000000001" customHeight="1">
      <c r="A1172" s="5">
        <v>2160602</v>
      </c>
      <c r="B1172" s="5" t="s">
        <v>75</v>
      </c>
      <c r="C1172" s="7">
        <v>0</v>
      </c>
    </row>
    <row r="1173" spans="1:3" ht="17.100000000000001" customHeight="1">
      <c r="A1173" s="5">
        <v>2160603</v>
      </c>
      <c r="B1173" s="5" t="s">
        <v>76</v>
      </c>
      <c r="C1173" s="7">
        <v>0</v>
      </c>
    </row>
    <row r="1174" spans="1:3" ht="17.100000000000001" customHeight="1">
      <c r="A1174" s="5">
        <v>2160607</v>
      </c>
      <c r="B1174" s="5" t="s">
        <v>974</v>
      </c>
      <c r="C1174" s="7">
        <v>0</v>
      </c>
    </row>
    <row r="1175" spans="1:3" ht="17.100000000000001" customHeight="1">
      <c r="A1175" s="5">
        <v>2160699</v>
      </c>
      <c r="B1175" s="5" t="s">
        <v>975</v>
      </c>
      <c r="C1175" s="7">
        <v>414</v>
      </c>
    </row>
    <row r="1176" spans="1:3" ht="17.100000000000001" customHeight="1">
      <c r="A1176" s="5">
        <v>21699</v>
      </c>
      <c r="B1176" s="52" t="s">
        <v>976</v>
      </c>
      <c r="C1176" s="7">
        <f>SUM(C1177:C1178)</f>
        <v>500</v>
      </c>
    </row>
    <row r="1177" spans="1:3" ht="17.100000000000001" customHeight="1">
      <c r="A1177" s="5">
        <v>2169901</v>
      </c>
      <c r="B1177" s="5" t="s">
        <v>977</v>
      </c>
      <c r="C1177" s="7">
        <v>300</v>
      </c>
    </row>
    <row r="1178" spans="1:3" ht="17.100000000000001" customHeight="1">
      <c r="A1178" s="5">
        <v>2169999</v>
      </c>
      <c r="B1178" s="5" t="s">
        <v>978</v>
      </c>
      <c r="C1178" s="7">
        <v>200</v>
      </c>
    </row>
    <row r="1179" spans="1:3" ht="17.100000000000001" customHeight="1">
      <c r="A1179" s="5">
        <v>217</v>
      </c>
      <c r="B1179" s="52" t="s">
        <v>979</v>
      </c>
      <c r="C1179" s="7">
        <f>SUM(C1180,C1187,C1197,C1203,C1206)</f>
        <v>634</v>
      </c>
    </row>
    <row r="1180" spans="1:3" ht="17.100000000000001" customHeight="1">
      <c r="A1180" s="5">
        <v>21701</v>
      </c>
      <c r="B1180" s="52" t="s">
        <v>980</v>
      </c>
      <c r="C1180" s="7">
        <f>SUM(C1181:C1186)</f>
        <v>64</v>
      </c>
    </row>
    <row r="1181" spans="1:3" ht="17.100000000000001" customHeight="1">
      <c r="A1181" s="5">
        <v>2170101</v>
      </c>
      <c r="B1181" s="5" t="s">
        <v>74</v>
      </c>
      <c r="C1181" s="7">
        <v>7</v>
      </c>
    </row>
    <row r="1182" spans="1:3" ht="17.100000000000001" customHeight="1">
      <c r="A1182" s="5">
        <v>2170102</v>
      </c>
      <c r="B1182" s="5" t="s">
        <v>75</v>
      </c>
      <c r="C1182" s="7">
        <v>0</v>
      </c>
    </row>
    <row r="1183" spans="1:3" ht="17.100000000000001" customHeight="1">
      <c r="A1183" s="5">
        <v>2170103</v>
      </c>
      <c r="B1183" s="5" t="s">
        <v>76</v>
      </c>
      <c r="C1183" s="7">
        <v>0</v>
      </c>
    </row>
    <row r="1184" spans="1:3" ht="17.100000000000001" customHeight="1">
      <c r="A1184" s="5">
        <v>2170104</v>
      </c>
      <c r="B1184" s="5" t="s">
        <v>981</v>
      </c>
      <c r="C1184" s="7">
        <v>0</v>
      </c>
    </row>
    <row r="1185" spans="1:3" ht="17.100000000000001" customHeight="1">
      <c r="A1185" s="5">
        <v>2170150</v>
      </c>
      <c r="B1185" s="5" t="s">
        <v>83</v>
      </c>
      <c r="C1185" s="7">
        <v>57</v>
      </c>
    </row>
    <row r="1186" spans="1:3" ht="17.100000000000001" customHeight="1">
      <c r="A1186" s="5">
        <v>2170199</v>
      </c>
      <c r="B1186" s="5" t="s">
        <v>982</v>
      </c>
      <c r="C1186" s="7">
        <v>0</v>
      </c>
    </row>
    <row r="1187" spans="1:3" ht="17.100000000000001" customHeight="1">
      <c r="A1187" s="5">
        <v>21702</v>
      </c>
      <c r="B1187" s="52" t="s">
        <v>983</v>
      </c>
      <c r="C1187" s="7">
        <f>SUM(C1188:C1196)</f>
        <v>0</v>
      </c>
    </row>
    <row r="1188" spans="1:3" ht="17.100000000000001" customHeight="1">
      <c r="A1188" s="5">
        <v>2170201</v>
      </c>
      <c r="B1188" s="5" t="s">
        <v>984</v>
      </c>
      <c r="C1188" s="7">
        <v>0</v>
      </c>
    </row>
    <row r="1189" spans="1:3" ht="17.100000000000001" customHeight="1">
      <c r="A1189" s="5">
        <v>2170202</v>
      </c>
      <c r="B1189" s="5" t="s">
        <v>985</v>
      </c>
      <c r="C1189" s="7">
        <v>0</v>
      </c>
    </row>
    <row r="1190" spans="1:3" ht="17.100000000000001" customHeight="1">
      <c r="A1190" s="5">
        <v>2170203</v>
      </c>
      <c r="B1190" s="5" t="s">
        <v>986</v>
      </c>
      <c r="C1190" s="7">
        <v>0</v>
      </c>
    </row>
    <row r="1191" spans="1:3" ht="17.100000000000001" customHeight="1">
      <c r="A1191" s="5">
        <v>2170204</v>
      </c>
      <c r="B1191" s="5" t="s">
        <v>987</v>
      </c>
      <c r="C1191" s="7">
        <v>0</v>
      </c>
    </row>
    <row r="1192" spans="1:3" ht="17.100000000000001" customHeight="1">
      <c r="A1192" s="5">
        <v>2170205</v>
      </c>
      <c r="B1192" s="5" t="s">
        <v>988</v>
      </c>
      <c r="C1192" s="7">
        <v>0</v>
      </c>
    </row>
    <row r="1193" spans="1:3" ht="17.100000000000001" customHeight="1">
      <c r="A1193" s="5">
        <v>2170206</v>
      </c>
      <c r="B1193" s="5" t="s">
        <v>989</v>
      </c>
      <c r="C1193" s="7">
        <v>0</v>
      </c>
    </row>
    <row r="1194" spans="1:3" ht="17.100000000000001" customHeight="1">
      <c r="A1194" s="5">
        <v>2170207</v>
      </c>
      <c r="B1194" s="5" t="s">
        <v>990</v>
      </c>
      <c r="C1194" s="7">
        <v>0</v>
      </c>
    </row>
    <row r="1195" spans="1:3" ht="17.100000000000001" customHeight="1">
      <c r="A1195" s="5">
        <v>2170208</v>
      </c>
      <c r="B1195" s="5" t="s">
        <v>991</v>
      </c>
      <c r="C1195" s="7">
        <v>0</v>
      </c>
    </row>
    <row r="1196" spans="1:3" ht="17.100000000000001" customHeight="1">
      <c r="A1196" s="5">
        <v>2170299</v>
      </c>
      <c r="B1196" s="5" t="s">
        <v>992</v>
      </c>
      <c r="C1196" s="7">
        <v>0</v>
      </c>
    </row>
    <row r="1197" spans="1:3" ht="17.100000000000001" customHeight="1">
      <c r="A1197" s="5">
        <v>21703</v>
      </c>
      <c r="B1197" s="52" t="s">
        <v>993</v>
      </c>
      <c r="C1197" s="7">
        <f>SUM(C1198:C1202)</f>
        <v>70</v>
      </c>
    </row>
    <row r="1198" spans="1:3" ht="17.100000000000001" customHeight="1">
      <c r="A1198" s="5">
        <v>2170301</v>
      </c>
      <c r="B1198" s="5" t="s">
        <v>994</v>
      </c>
      <c r="C1198" s="7">
        <v>0</v>
      </c>
    </row>
    <row r="1199" spans="1:3" ht="17.100000000000001" customHeight="1">
      <c r="A1199" s="5">
        <v>2170302</v>
      </c>
      <c r="B1199" s="5" t="s">
        <v>995</v>
      </c>
      <c r="C1199" s="7">
        <v>0</v>
      </c>
    </row>
    <row r="1200" spans="1:3" ht="17.100000000000001" customHeight="1">
      <c r="A1200" s="5">
        <v>2170303</v>
      </c>
      <c r="B1200" s="5" t="s">
        <v>996</v>
      </c>
      <c r="C1200" s="7">
        <v>0</v>
      </c>
    </row>
    <row r="1201" spans="1:3" ht="17.100000000000001" customHeight="1">
      <c r="A1201" s="5">
        <v>2170304</v>
      </c>
      <c r="B1201" s="5" t="s">
        <v>997</v>
      </c>
      <c r="C1201" s="7">
        <v>0</v>
      </c>
    </row>
    <row r="1202" spans="1:3" ht="17.100000000000001" customHeight="1">
      <c r="A1202" s="5">
        <v>2170399</v>
      </c>
      <c r="B1202" s="5" t="s">
        <v>998</v>
      </c>
      <c r="C1202" s="7">
        <v>70</v>
      </c>
    </row>
    <row r="1203" spans="1:3" ht="17.100000000000001" customHeight="1">
      <c r="A1203" s="5">
        <v>21704</v>
      </c>
      <c r="B1203" s="52" t="s">
        <v>999</v>
      </c>
      <c r="C1203" s="7">
        <f>SUM(C1204:C1205)</f>
        <v>0</v>
      </c>
    </row>
    <row r="1204" spans="1:3" ht="17.100000000000001" customHeight="1">
      <c r="A1204" s="5">
        <v>2170401</v>
      </c>
      <c r="B1204" s="5" t="s">
        <v>1000</v>
      </c>
      <c r="C1204" s="7">
        <v>0</v>
      </c>
    </row>
    <row r="1205" spans="1:3" ht="17.100000000000001" customHeight="1">
      <c r="A1205" s="5">
        <v>2170499</v>
      </c>
      <c r="B1205" s="5" t="s">
        <v>1001</v>
      </c>
      <c r="C1205" s="7">
        <v>0</v>
      </c>
    </row>
    <row r="1206" spans="1:3" ht="17.100000000000001" customHeight="1">
      <c r="A1206" s="5">
        <v>21799</v>
      </c>
      <c r="B1206" s="52" t="s">
        <v>1002</v>
      </c>
      <c r="C1206" s="7">
        <f>C1207</f>
        <v>500</v>
      </c>
    </row>
    <row r="1207" spans="1:3" ht="17.100000000000001" customHeight="1">
      <c r="A1207" s="5">
        <v>2179901</v>
      </c>
      <c r="B1207" s="5" t="s">
        <v>1003</v>
      </c>
      <c r="C1207" s="7">
        <v>500</v>
      </c>
    </row>
    <row r="1208" spans="1:3" ht="17.100000000000001" customHeight="1">
      <c r="A1208" s="5">
        <v>219</v>
      </c>
      <c r="B1208" s="52" t="s">
        <v>1004</v>
      </c>
      <c r="C1208" s="7">
        <f>SUM(C1209:C1217)</f>
        <v>0</v>
      </c>
    </row>
    <row r="1209" spans="1:3" ht="17.100000000000001" customHeight="1">
      <c r="A1209" s="5">
        <v>21901</v>
      </c>
      <c r="B1209" s="52" t="s">
        <v>1005</v>
      </c>
      <c r="C1209" s="7">
        <v>0</v>
      </c>
    </row>
    <row r="1210" spans="1:3" ht="17.100000000000001" customHeight="1">
      <c r="A1210" s="5">
        <v>21902</v>
      </c>
      <c r="B1210" s="52" t="s">
        <v>1006</v>
      </c>
      <c r="C1210" s="7">
        <v>0</v>
      </c>
    </row>
    <row r="1211" spans="1:3" ht="17.100000000000001" customHeight="1">
      <c r="A1211" s="5">
        <v>21903</v>
      </c>
      <c r="B1211" s="52" t="s">
        <v>1007</v>
      </c>
      <c r="C1211" s="7">
        <v>0</v>
      </c>
    </row>
    <row r="1212" spans="1:3" ht="17.100000000000001" customHeight="1">
      <c r="A1212" s="5">
        <v>21904</v>
      </c>
      <c r="B1212" s="52" t="s">
        <v>1008</v>
      </c>
      <c r="C1212" s="7">
        <v>0</v>
      </c>
    </row>
    <row r="1213" spans="1:3" ht="17.100000000000001" customHeight="1">
      <c r="A1213" s="5">
        <v>21905</v>
      </c>
      <c r="B1213" s="52" t="s">
        <v>1009</v>
      </c>
      <c r="C1213" s="7">
        <v>0</v>
      </c>
    </row>
    <row r="1214" spans="1:3" ht="17.100000000000001" customHeight="1">
      <c r="A1214" s="5">
        <v>21906</v>
      </c>
      <c r="B1214" s="52" t="s">
        <v>746</v>
      </c>
      <c r="C1214" s="7">
        <v>0</v>
      </c>
    </row>
    <row r="1215" spans="1:3" ht="17.100000000000001" customHeight="1">
      <c r="A1215" s="5">
        <v>21907</v>
      </c>
      <c r="B1215" s="52" t="s">
        <v>1010</v>
      </c>
      <c r="C1215" s="7">
        <v>0</v>
      </c>
    </row>
    <row r="1216" spans="1:3" ht="17.100000000000001" customHeight="1">
      <c r="A1216" s="5">
        <v>21908</v>
      </c>
      <c r="B1216" s="52" t="s">
        <v>1011</v>
      </c>
      <c r="C1216" s="7">
        <v>0</v>
      </c>
    </row>
    <row r="1217" spans="1:3" ht="17.100000000000001" customHeight="1">
      <c r="A1217" s="5">
        <v>21999</v>
      </c>
      <c r="B1217" s="52" t="s">
        <v>1012</v>
      </c>
      <c r="C1217" s="7">
        <v>0</v>
      </c>
    </row>
    <row r="1218" spans="1:3" ht="17.100000000000001" customHeight="1">
      <c r="A1218" s="5">
        <v>220</v>
      </c>
      <c r="B1218" s="52" t="s">
        <v>1013</v>
      </c>
      <c r="C1218" s="7">
        <f>SUM(C1219,C1239,C1258,C1267,C1280,C1295)</f>
        <v>406</v>
      </c>
    </row>
    <row r="1219" spans="1:3" ht="17.100000000000001" customHeight="1">
      <c r="A1219" s="5">
        <v>22001</v>
      </c>
      <c r="B1219" s="52" t="s">
        <v>1014</v>
      </c>
      <c r="C1219" s="7">
        <f>SUM(C1220:C1238)</f>
        <v>242</v>
      </c>
    </row>
    <row r="1220" spans="1:3" ht="17.100000000000001" customHeight="1">
      <c r="A1220" s="5">
        <v>2200101</v>
      </c>
      <c r="B1220" s="5" t="s">
        <v>74</v>
      </c>
      <c r="C1220" s="7">
        <v>167</v>
      </c>
    </row>
    <row r="1221" spans="1:3" ht="17.100000000000001" customHeight="1">
      <c r="A1221" s="5">
        <v>2200102</v>
      </c>
      <c r="B1221" s="5" t="s">
        <v>75</v>
      </c>
      <c r="C1221" s="7">
        <v>0</v>
      </c>
    </row>
    <row r="1222" spans="1:3" ht="17.100000000000001" customHeight="1">
      <c r="A1222" s="5">
        <v>2200103</v>
      </c>
      <c r="B1222" s="5" t="s">
        <v>76</v>
      </c>
      <c r="C1222" s="7">
        <v>0</v>
      </c>
    </row>
    <row r="1223" spans="1:3" ht="17.100000000000001" customHeight="1">
      <c r="A1223" s="5">
        <v>2200104</v>
      </c>
      <c r="B1223" s="5" t="s">
        <v>1015</v>
      </c>
      <c r="C1223" s="7">
        <v>0</v>
      </c>
    </row>
    <row r="1224" spans="1:3" ht="17.100000000000001" customHeight="1">
      <c r="A1224" s="5">
        <v>2200105</v>
      </c>
      <c r="B1224" s="5" t="s">
        <v>1016</v>
      </c>
      <c r="C1224" s="7">
        <v>0</v>
      </c>
    </row>
    <row r="1225" spans="1:3" ht="17.100000000000001" customHeight="1">
      <c r="A1225" s="5">
        <v>2200106</v>
      </c>
      <c r="B1225" s="5" t="s">
        <v>1017</v>
      </c>
      <c r="C1225" s="7">
        <v>0</v>
      </c>
    </row>
    <row r="1226" spans="1:3" ht="17.100000000000001" customHeight="1">
      <c r="A1226" s="5">
        <v>2200107</v>
      </c>
      <c r="B1226" s="5" t="s">
        <v>1018</v>
      </c>
      <c r="C1226" s="7">
        <v>70</v>
      </c>
    </row>
    <row r="1227" spans="1:3" ht="17.100000000000001" customHeight="1">
      <c r="A1227" s="5">
        <v>2200108</v>
      </c>
      <c r="B1227" s="5" t="s">
        <v>1019</v>
      </c>
      <c r="C1227" s="7">
        <v>0</v>
      </c>
    </row>
    <row r="1228" spans="1:3" ht="17.100000000000001" customHeight="1">
      <c r="A1228" s="5">
        <v>2200109</v>
      </c>
      <c r="B1228" s="5" t="s">
        <v>1020</v>
      </c>
      <c r="C1228" s="7">
        <v>0</v>
      </c>
    </row>
    <row r="1229" spans="1:3" ht="17.100000000000001" customHeight="1">
      <c r="A1229" s="5">
        <v>2200110</v>
      </c>
      <c r="B1229" s="5" t="s">
        <v>1021</v>
      </c>
      <c r="C1229" s="7">
        <v>0</v>
      </c>
    </row>
    <row r="1230" spans="1:3" ht="17.100000000000001" customHeight="1">
      <c r="A1230" s="5">
        <v>2200111</v>
      </c>
      <c r="B1230" s="5" t="s">
        <v>1022</v>
      </c>
      <c r="C1230" s="7">
        <v>5</v>
      </c>
    </row>
    <row r="1231" spans="1:3" ht="17.100000000000001" customHeight="1">
      <c r="A1231" s="5">
        <v>2200112</v>
      </c>
      <c r="B1231" s="5" t="s">
        <v>1023</v>
      </c>
      <c r="C1231" s="7">
        <v>0</v>
      </c>
    </row>
    <row r="1232" spans="1:3" ht="17.100000000000001" customHeight="1">
      <c r="A1232" s="5">
        <v>2200113</v>
      </c>
      <c r="B1232" s="5" t="s">
        <v>1024</v>
      </c>
      <c r="C1232" s="7">
        <v>0</v>
      </c>
    </row>
    <row r="1233" spans="1:3" ht="17.100000000000001" customHeight="1">
      <c r="A1233" s="5">
        <v>2200114</v>
      </c>
      <c r="B1233" s="5" t="s">
        <v>1025</v>
      </c>
      <c r="C1233" s="7">
        <v>0</v>
      </c>
    </row>
    <row r="1234" spans="1:3" ht="17.100000000000001" customHeight="1">
      <c r="A1234" s="5">
        <v>2200115</v>
      </c>
      <c r="B1234" s="5" t="s">
        <v>1026</v>
      </c>
      <c r="C1234" s="7">
        <v>0</v>
      </c>
    </row>
    <row r="1235" spans="1:3" ht="17.100000000000001" customHeight="1">
      <c r="A1235" s="5">
        <v>2200116</v>
      </c>
      <c r="B1235" s="5" t="s">
        <v>1027</v>
      </c>
      <c r="C1235" s="7">
        <v>0</v>
      </c>
    </row>
    <row r="1236" spans="1:3" ht="17.100000000000001" customHeight="1">
      <c r="A1236" s="5">
        <v>2200119</v>
      </c>
      <c r="B1236" s="5" t="s">
        <v>1028</v>
      </c>
      <c r="C1236" s="7">
        <v>0</v>
      </c>
    </row>
    <row r="1237" spans="1:3" ht="17.100000000000001" customHeight="1">
      <c r="A1237" s="5">
        <v>2200150</v>
      </c>
      <c r="B1237" s="5" t="s">
        <v>83</v>
      </c>
      <c r="C1237" s="7">
        <v>0</v>
      </c>
    </row>
    <row r="1238" spans="1:3" ht="17.100000000000001" customHeight="1">
      <c r="A1238" s="5">
        <v>2200199</v>
      </c>
      <c r="B1238" s="5" t="s">
        <v>1029</v>
      </c>
      <c r="C1238" s="7">
        <v>0</v>
      </c>
    </row>
    <row r="1239" spans="1:3" ht="17.100000000000001" customHeight="1">
      <c r="A1239" s="5">
        <v>22002</v>
      </c>
      <c r="B1239" s="52" t="s">
        <v>1030</v>
      </c>
      <c r="C1239" s="7">
        <f>SUM(C1240:C1257)</f>
        <v>0</v>
      </c>
    </row>
    <row r="1240" spans="1:3" ht="17.100000000000001" customHeight="1">
      <c r="A1240" s="5">
        <v>2200201</v>
      </c>
      <c r="B1240" s="5" t="s">
        <v>74</v>
      </c>
      <c r="C1240" s="7">
        <v>0</v>
      </c>
    </row>
    <row r="1241" spans="1:3" ht="17.100000000000001" customHeight="1">
      <c r="A1241" s="5">
        <v>2200202</v>
      </c>
      <c r="B1241" s="5" t="s">
        <v>75</v>
      </c>
      <c r="C1241" s="7">
        <v>0</v>
      </c>
    </row>
    <row r="1242" spans="1:3" ht="17.100000000000001" customHeight="1">
      <c r="A1242" s="5">
        <v>2200203</v>
      </c>
      <c r="B1242" s="5" t="s">
        <v>76</v>
      </c>
      <c r="C1242" s="7">
        <v>0</v>
      </c>
    </row>
    <row r="1243" spans="1:3" ht="17.100000000000001" customHeight="1">
      <c r="A1243" s="5">
        <v>2200204</v>
      </c>
      <c r="B1243" s="5" t="s">
        <v>1031</v>
      </c>
      <c r="C1243" s="7">
        <v>0</v>
      </c>
    </row>
    <row r="1244" spans="1:3" ht="17.100000000000001" customHeight="1">
      <c r="A1244" s="5">
        <v>2200205</v>
      </c>
      <c r="B1244" s="5" t="s">
        <v>1032</v>
      </c>
      <c r="C1244" s="7">
        <v>0</v>
      </c>
    </row>
    <row r="1245" spans="1:3" ht="17.100000000000001" customHeight="1">
      <c r="A1245" s="5">
        <v>2200206</v>
      </c>
      <c r="B1245" s="5" t="s">
        <v>1033</v>
      </c>
      <c r="C1245" s="7">
        <v>0</v>
      </c>
    </row>
    <row r="1246" spans="1:3" ht="17.100000000000001" customHeight="1">
      <c r="A1246" s="5">
        <v>2200207</v>
      </c>
      <c r="B1246" s="5" t="s">
        <v>1034</v>
      </c>
      <c r="C1246" s="7">
        <v>0</v>
      </c>
    </row>
    <row r="1247" spans="1:3" ht="17.100000000000001" customHeight="1">
      <c r="A1247" s="5">
        <v>2200208</v>
      </c>
      <c r="B1247" s="5" t="s">
        <v>1035</v>
      </c>
      <c r="C1247" s="7">
        <v>0</v>
      </c>
    </row>
    <row r="1248" spans="1:3" ht="17.100000000000001" customHeight="1">
      <c r="A1248" s="5">
        <v>2200209</v>
      </c>
      <c r="B1248" s="5" t="s">
        <v>1036</v>
      </c>
      <c r="C1248" s="7">
        <v>0</v>
      </c>
    </row>
    <row r="1249" spans="1:3" ht="17.100000000000001" customHeight="1">
      <c r="A1249" s="5">
        <v>2200210</v>
      </c>
      <c r="B1249" s="5" t="s">
        <v>1037</v>
      </c>
      <c r="C1249" s="7">
        <v>0</v>
      </c>
    </row>
    <row r="1250" spans="1:3" ht="17.100000000000001" customHeight="1">
      <c r="A1250" s="5">
        <v>2200211</v>
      </c>
      <c r="B1250" s="5" t="s">
        <v>1038</v>
      </c>
      <c r="C1250" s="7">
        <v>0</v>
      </c>
    </row>
    <row r="1251" spans="1:3" ht="17.100000000000001" customHeight="1">
      <c r="A1251" s="5">
        <v>2200212</v>
      </c>
      <c r="B1251" s="5" t="s">
        <v>1039</v>
      </c>
      <c r="C1251" s="7">
        <v>0</v>
      </c>
    </row>
    <row r="1252" spans="1:3" ht="17.100000000000001" customHeight="1">
      <c r="A1252" s="5">
        <v>2200213</v>
      </c>
      <c r="B1252" s="5" t="s">
        <v>1040</v>
      </c>
      <c r="C1252" s="7">
        <v>0</v>
      </c>
    </row>
    <row r="1253" spans="1:3" ht="17.100000000000001" customHeight="1">
      <c r="A1253" s="5">
        <v>2200215</v>
      </c>
      <c r="B1253" s="5" t="s">
        <v>1041</v>
      </c>
      <c r="C1253" s="7">
        <v>0</v>
      </c>
    </row>
    <row r="1254" spans="1:3" ht="17.100000000000001" customHeight="1">
      <c r="A1254" s="5">
        <v>2200217</v>
      </c>
      <c r="B1254" s="5" t="s">
        <v>1042</v>
      </c>
      <c r="C1254" s="7">
        <v>0</v>
      </c>
    </row>
    <row r="1255" spans="1:3" ht="17.100000000000001" customHeight="1">
      <c r="A1255" s="5">
        <v>2200218</v>
      </c>
      <c r="B1255" s="5" t="s">
        <v>1043</v>
      </c>
      <c r="C1255" s="7">
        <v>0</v>
      </c>
    </row>
    <row r="1256" spans="1:3" ht="17.100000000000001" customHeight="1">
      <c r="A1256" s="5">
        <v>2200250</v>
      </c>
      <c r="B1256" s="5" t="s">
        <v>83</v>
      </c>
      <c r="C1256" s="7">
        <v>0</v>
      </c>
    </row>
    <row r="1257" spans="1:3" ht="17.100000000000001" customHeight="1">
      <c r="A1257" s="5">
        <v>2200299</v>
      </c>
      <c r="B1257" s="5" t="s">
        <v>1044</v>
      </c>
      <c r="C1257" s="7">
        <v>0</v>
      </c>
    </row>
    <row r="1258" spans="1:3" ht="17.100000000000001" customHeight="1">
      <c r="A1258" s="5">
        <v>22003</v>
      </c>
      <c r="B1258" s="52" t="s">
        <v>1045</v>
      </c>
      <c r="C1258" s="7">
        <f>SUM(C1259:C1266)</f>
        <v>0</v>
      </c>
    </row>
    <row r="1259" spans="1:3" ht="17.100000000000001" customHeight="1">
      <c r="A1259" s="5">
        <v>2200301</v>
      </c>
      <c r="B1259" s="5" t="s">
        <v>74</v>
      </c>
      <c r="C1259" s="7">
        <v>0</v>
      </c>
    </row>
    <row r="1260" spans="1:3" ht="17.100000000000001" customHeight="1">
      <c r="A1260" s="5">
        <v>2200302</v>
      </c>
      <c r="B1260" s="5" t="s">
        <v>75</v>
      </c>
      <c r="C1260" s="7">
        <v>0</v>
      </c>
    </row>
    <row r="1261" spans="1:3" ht="17.100000000000001" customHeight="1">
      <c r="A1261" s="5">
        <v>2200303</v>
      </c>
      <c r="B1261" s="5" t="s">
        <v>76</v>
      </c>
      <c r="C1261" s="7">
        <v>0</v>
      </c>
    </row>
    <row r="1262" spans="1:3" ht="17.100000000000001" customHeight="1">
      <c r="A1262" s="5">
        <v>2200304</v>
      </c>
      <c r="B1262" s="5" t="s">
        <v>1046</v>
      </c>
      <c r="C1262" s="7">
        <v>0</v>
      </c>
    </row>
    <row r="1263" spans="1:3" ht="17.100000000000001" customHeight="1">
      <c r="A1263" s="5">
        <v>2200305</v>
      </c>
      <c r="B1263" s="5" t="s">
        <v>1047</v>
      </c>
      <c r="C1263" s="7">
        <v>0</v>
      </c>
    </row>
    <row r="1264" spans="1:3" ht="17.100000000000001" customHeight="1">
      <c r="A1264" s="5">
        <v>2200306</v>
      </c>
      <c r="B1264" s="5" t="s">
        <v>1048</v>
      </c>
      <c r="C1264" s="7">
        <v>0</v>
      </c>
    </row>
    <row r="1265" spans="1:3" ht="17.100000000000001" customHeight="1">
      <c r="A1265" s="5">
        <v>2200350</v>
      </c>
      <c r="B1265" s="5" t="s">
        <v>83</v>
      </c>
      <c r="C1265" s="7">
        <v>0</v>
      </c>
    </row>
    <row r="1266" spans="1:3" ht="17.100000000000001" customHeight="1">
      <c r="A1266" s="5">
        <v>2200399</v>
      </c>
      <c r="B1266" s="5" t="s">
        <v>1049</v>
      </c>
      <c r="C1266" s="7">
        <v>0</v>
      </c>
    </row>
    <row r="1267" spans="1:3" ht="17.100000000000001" customHeight="1">
      <c r="A1267" s="5">
        <v>22004</v>
      </c>
      <c r="B1267" s="52" t="s">
        <v>1050</v>
      </c>
      <c r="C1267" s="7">
        <f>SUM(C1268:C1279)</f>
        <v>1</v>
      </c>
    </row>
    <row r="1268" spans="1:3" ht="17.100000000000001" customHeight="1">
      <c r="A1268" s="5">
        <v>2200401</v>
      </c>
      <c r="B1268" s="5" t="s">
        <v>74</v>
      </c>
      <c r="C1268" s="7">
        <v>0</v>
      </c>
    </row>
    <row r="1269" spans="1:3" ht="17.100000000000001" customHeight="1">
      <c r="A1269" s="5">
        <v>2200402</v>
      </c>
      <c r="B1269" s="5" t="s">
        <v>75</v>
      </c>
      <c r="C1269" s="7">
        <v>0</v>
      </c>
    </row>
    <row r="1270" spans="1:3" ht="17.100000000000001" customHeight="1">
      <c r="A1270" s="5">
        <v>2200403</v>
      </c>
      <c r="B1270" s="5" t="s">
        <v>76</v>
      </c>
      <c r="C1270" s="7">
        <v>0</v>
      </c>
    </row>
    <row r="1271" spans="1:3" ht="17.100000000000001" customHeight="1">
      <c r="A1271" s="5">
        <v>2200404</v>
      </c>
      <c r="B1271" s="5" t="s">
        <v>1051</v>
      </c>
      <c r="C1271" s="7">
        <v>0</v>
      </c>
    </row>
    <row r="1272" spans="1:3" ht="17.100000000000001" customHeight="1">
      <c r="A1272" s="5">
        <v>2200405</v>
      </c>
      <c r="B1272" s="5" t="s">
        <v>1052</v>
      </c>
      <c r="C1272" s="7">
        <v>0</v>
      </c>
    </row>
    <row r="1273" spans="1:3" ht="17.100000000000001" customHeight="1">
      <c r="A1273" s="5">
        <v>2200406</v>
      </c>
      <c r="B1273" s="5" t="s">
        <v>1053</v>
      </c>
      <c r="C1273" s="7">
        <v>0</v>
      </c>
    </row>
    <row r="1274" spans="1:3" ht="17.100000000000001" customHeight="1">
      <c r="A1274" s="5">
        <v>2200407</v>
      </c>
      <c r="B1274" s="5" t="s">
        <v>1054</v>
      </c>
      <c r="C1274" s="7">
        <v>0</v>
      </c>
    </row>
    <row r="1275" spans="1:3" ht="17.100000000000001" customHeight="1">
      <c r="A1275" s="5">
        <v>2200408</v>
      </c>
      <c r="B1275" s="5" t="s">
        <v>1055</v>
      </c>
      <c r="C1275" s="7">
        <v>0</v>
      </c>
    </row>
    <row r="1276" spans="1:3" ht="17.100000000000001" customHeight="1">
      <c r="A1276" s="5">
        <v>2200409</v>
      </c>
      <c r="B1276" s="5" t="s">
        <v>1056</v>
      </c>
      <c r="C1276" s="7">
        <v>0</v>
      </c>
    </row>
    <row r="1277" spans="1:3" ht="17.100000000000001" customHeight="1">
      <c r="A1277" s="5">
        <v>2200410</v>
      </c>
      <c r="B1277" s="5" t="s">
        <v>1057</v>
      </c>
      <c r="C1277" s="7">
        <v>0</v>
      </c>
    </row>
    <row r="1278" spans="1:3" ht="17.100000000000001" customHeight="1">
      <c r="A1278" s="5">
        <v>2200450</v>
      </c>
      <c r="B1278" s="5" t="s">
        <v>1058</v>
      </c>
      <c r="C1278" s="7">
        <v>0</v>
      </c>
    </row>
    <row r="1279" spans="1:3" ht="17.100000000000001" customHeight="1">
      <c r="A1279" s="5">
        <v>2200499</v>
      </c>
      <c r="B1279" s="5" t="s">
        <v>1059</v>
      </c>
      <c r="C1279" s="7">
        <v>1</v>
      </c>
    </row>
    <row r="1280" spans="1:3" ht="17.100000000000001" customHeight="1">
      <c r="A1280" s="5">
        <v>22005</v>
      </c>
      <c r="B1280" s="52" t="s">
        <v>1060</v>
      </c>
      <c r="C1280" s="7">
        <f>SUM(C1281:C1294)</f>
        <v>163</v>
      </c>
    </row>
    <row r="1281" spans="1:3" ht="17.100000000000001" customHeight="1">
      <c r="A1281" s="5">
        <v>2200501</v>
      </c>
      <c r="B1281" s="5" t="s">
        <v>74</v>
      </c>
      <c r="C1281" s="7">
        <v>163</v>
      </c>
    </row>
    <row r="1282" spans="1:3" ht="17.100000000000001" customHeight="1">
      <c r="A1282" s="5">
        <v>2200502</v>
      </c>
      <c r="B1282" s="5" t="s">
        <v>75</v>
      </c>
      <c r="C1282" s="7">
        <v>0</v>
      </c>
    </row>
    <row r="1283" spans="1:3" ht="17.100000000000001" customHeight="1">
      <c r="A1283" s="5">
        <v>2200503</v>
      </c>
      <c r="B1283" s="5" t="s">
        <v>76</v>
      </c>
      <c r="C1283" s="7">
        <v>0</v>
      </c>
    </row>
    <row r="1284" spans="1:3" ht="17.100000000000001" customHeight="1">
      <c r="A1284" s="5">
        <v>2200504</v>
      </c>
      <c r="B1284" s="5" t="s">
        <v>1061</v>
      </c>
      <c r="C1284" s="7">
        <v>0</v>
      </c>
    </row>
    <row r="1285" spans="1:3" ht="17.100000000000001" customHeight="1">
      <c r="A1285" s="5">
        <v>2200506</v>
      </c>
      <c r="B1285" s="5" t="s">
        <v>1062</v>
      </c>
      <c r="C1285" s="7">
        <v>0</v>
      </c>
    </row>
    <row r="1286" spans="1:3" ht="17.100000000000001" customHeight="1">
      <c r="A1286" s="5">
        <v>2200507</v>
      </c>
      <c r="B1286" s="5" t="s">
        <v>1063</v>
      </c>
      <c r="C1286" s="7">
        <v>0</v>
      </c>
    </row>
    <row r="1287" spans="1:3" ht="17.100000000000001" customHeight="1">
      <c r="A1287" s="5">
        <v>2200508</v>
      </c>
      <c r="B1287" s="5" t="s">
        <v>1064</v>
      </c>
      <c r="C1287" s="7">
        <v>0</v>
      </c>
    </row>
    <row r="1288" spans="1:3" ht="17.100000000000001" customHeight="1">
      <c r="A1288" s="5">
        <v>2200509</v>
      </c>
      <c r="B1288" s="5" t="s">
        <v>1065</v>
      </c>
      <c r="C1288" s="7">
        <v>0</v>
      </c>
    </row>
    <row r="1289" spans="1:3" ht="17.100000000000001" customHeight="1">
      <c r="A1289" s="5">
        <v>2200510</v>
      </c>
      <c r="B1289" s="5" t="s">
        <v>1066</v>
      </c>
      <c r="C1289" s="7">
        <v>0</v>
      </c>
    </row>
    <row r="1290" spans="1:3" ht="17.100000000000001" customHeight="1">
      <c r="A1290" s="5">
        <v>2200511</v>
      </c>
      <c r="B1290" s="5" t="s">
        <v>1067</v>
      </c>
      <c r="C1290" s="7">
        <v>0</v>
      </c>
    </row>
    <row r="1291" spans="1:3" ht="17.100000000000001" customHeight="1">
      <c r="A1291" s="5">
        <v>2200512</v>
      </c>
      <c r="B1291" s="5" t="s">
        <v>1068</v>
      </c>
      <c r="C1291" s="7">
        <v>0</v>
      </c>
    </row>
    <row r="1292" spans="1:3" ht="17.100000000000001" customHeight="1">
      <c r="A1292" s="5">
        <v>2200513</v>
      </c>
      <c r="B1292" s="5" t="s">
        <v>1069</v>
      </c>
      <c r="C1292" s="7">
        <v>0</v>
      </c>
    </row>
    <row r="1293" spans="1:3" ht="17.100000000000001" customHeight="1">
      <c r="A1293" s="5">
        <v>2200514</v>
      </c>
      <c r="B1293" s="5" t="s">
        <v>1070</v>
      </c>
      <c r="C1293" s="7">
        <v>0</v>
      </c>
    </row>
    <row r="1294" spans="1:3" ht="17.100000000000001" customHeight="1">
      <c r="A1294" s="5">
        <v>2200599</v>
      </c>
      <c r="B1294" s="5" t="s">
        <v>1071</v>
      </c>
      <c r="C1294" s="7">
        <v>0</v>
      </c>
    </row>
    <row r="1295" spans="1:3" ht="17.100000000000001" customHeight="1">
      <c r="A1295" s="5">
        <v>22099</v>
      </c>
      <c r="B1295" s="52" t="s">
        <v>1072</v>
      </c>
      <c r="C1295" s="7">
        <f>C1296</f>
        <v>0</v>
      </c>
    </row>
    <row r="1296" spans="1:3" ht="17.100000000000001" customHeight="1">
      <c r="A1296" s="5">
        <v>2209901</v>
      </c>
      <c r="B1296" s="5" t="s">
        <v>1073</v>
      </c>
      <c r="C1296" s="7">
        <v>0</v>
      </c>
    </row>
    <row r="1297" spans="1:3" ht="17.100000000000001" customHeight="1">
      <c r="A1297" s="5">
        <v>221</v>
      </c>
      <c r="B1297" s="52" t="s">
        <v>1074</v>
      </c>
      <c r="C1297" s="7">
        <f>SUM(C1298,C1307,C1311)</f>
        <v>1448</v>
      </c>
    </row>
    <row r="1298" spans="1:3" ht="17.100000000000001" customHeight="1">
      <c r="A1298" s="5">
        <v>22101</v>
      </c>
      <c r="B1298" s="52" t="s">
        <v>1075</v>
      </c>
      <c r="C1298" s="7">
        <f>SUM(C1299:C1306)</f>
        <v>268</v>
      </c>
    </row>
    <row r="1299" spans="1:3" ht="17.100000000000001" customHeight="1">
      <c r="A1299" s="5">
        <v>2210101</v>
      </c>
      <c r="B1299" s="5" t="s">
        <v>1076</v>
      </c>
      <c r="C1299" s="7">
        <v>0</v>
      </c>
    </row>
    <row r="1300" spans="1:3" ht="17.100000000000001" customHeight="1">
      <c r="A1300" s="5">
        <v>2210102</v>
      </c>
      <c r="B1300" s="5" t="s">
        <v>1077</v>
      </c>
      <c r="C1300" s="7">
        <v>0</v>
      </c>
    </row>
    <row r="1301" spans="1:3" ht="17.100000000000001" customHeight="1">
      <c r="A1301" s="5">
        <v>2210103</v>
      </c>
      <c r="B1301" s="5" t="s">
        <v>1078</v>
      </c>
      <c r="C1301" s="7">
        <v>225</v>
      </c>
    </row>
    <row r="1302" spans="1:3" ht="17.100000000000001" customHeight="1">
      <c r="A1302" s="5">
        <v>2210104</v>
      </c>
      <c r="B1302" s="5" t="s">
        <v>1079</v>
      </c>
      <c r="C1302" s="7">
        <v>0</v>
      </c>
    </row>
    <row r="1303" spans="1:3" ht="17.100000000000001" customHeight="1">
      <c r="A1303" s="5">
        <v>2210105</v>
      </c>
      <c r="B1303" s="5" t="s">
        <v>1080</v>
      </c>
      <c r="C1303" s="7">
        <v>0</v>
      </c>
    </row>
    <row r="1304" spans="1:3" ht="17.100000000000001" customHeight="1">
      <c r="A1304" s="5">
        <v>2210106</v>
      </c>
      <c r="B1304" s="5" t="s">
        <v>1081</v>
      </c>
      <c r="C1304" s="7">
        <v>43</v>
      </c>
    </row>
    <row r="1305" spans="1:3" ht="17.100000000000001" customHeight="1">
      <c r="A1305" s="5">
        <v>2210107</v>
      </c>
      <c r="B1305" s="5" t="s">
        <v>1082</v>
      </c>
      <c r="C1305" s="7">
        <v>0</v>
      </c>
    </row>
    <row r="1306" spans="1:3" ht="17.100000000000001" customHeight="1">
      <c r="A1306" s="5">
        <v>2210199</v>
      </c>
      <c r="B1306" s="5" t="s">
        <v>1083</v>
      </c>
      <c r="C1306" s="7">
        <v>0</v>
      </c>
    </row>
    <row r="1307" spans="1:3" ht="17.100000000000001" customHeight="1">
      <c r="A1307" s="5">
        <v>22102</v>
      </c>
      <c r="B1307" s="52" t="s">
        <v>1084</v>
      </c>
      <c r="C1307" s="7">
        <f>SUM(C1308:C1310)</f>
        <v>1175</v>
      </c>
    </row>
    <row r="1308" spans="1:3" ht="17.100000000000001" customHeight="1">
      <c r="A1308" s="5">
        <v>2210201</v>
      </c>
      <c r="B1308" s="5" t="s">
        <v>1085</v>
      </c>
      <c r="C1308" s="7">
        <v>1175</v>
      </c>
    </row>
    <row r="1309" spans="1:3" ht="17.100000000000001" customHeight="1">
      <c r="A1309" s="5">
        <v>2210202</v>
      </c>
      <c r="B1309" s="5" t="s">
        <v>1086</v>
      </c>
      <c r="C1309" s="7">
        <v>0</v>
      </c>
    </row>
    <row r="1310" spans="1:3" ht="17.100000000000001" customHeight="1">
      <c r="A1310" s="5">
        <v>2210203</v>
      </c>
      <c r="B1310" s="5" t="s">
        <v>1087</v>
      </c>
      <c r="C1310" s="7">
        <v>0</v>
      </c>
    </row>
    <row r="1311" spans="1:3" ht="17.100000000000001" customHeight="1">
      <c r="A1311" s="5">
        <v>22103</v>
      </c>
      <c r="B1311" s="52" t="s">
        <v>1088</v>
      </c>
      <c r="C1311" s="7">
        <f>SUM(C1312:C1314)</f>
        <v>5</v>
      </c>
    </row>
    <row r="1312" spans="1:3" ht="17.100000000000001" customHeight="1">
      <c r="A1312" s="5">
        <v>2210301</v>
      </c>
      <c r="B1312" s="5" t="s">
        <v>1089</v>
      </c>
      <c r="C1312" s="7">
        <v>0</v>
      </c>
    </row>
    <row r="1313" spans="1:3" ht="17.100000000000001" customHeight="1">
      <c r="A1313" s="5">
        <v>2210302</v>
      </c>
      <c r="B1313" s="5" t="s">
        <v>1090</v>
      </c>
      <c r="C1313" s="7">
        <v>5</v>
      </c>
    </row>
    <row r="1314" spans="1:3" ht="17.100000000000001" customHeight="1">
      <c r="A1314" s="5">
        <v>2210399</v>
      </c>
      <c r="B1314" s="5" t="s">
        <v>1091</v>
      </c>
      <c r="C1314" s="7">
        <v>0</v>
      </c>
    </row>
    <row r="1315" spans="1:3" ht="17.100000000000001" customHeight="1">
      <c r="A1315" s="5">
        <v>222</v>
      </c>
      <c r="B1315" s="52" t="s">
        <v>1092</v>
      </c>
      <c r="C1315" s="7">
        <f>SUM(C1316,C1331,C1345,C1350,C1356)</f>
        <v>15</v>
      </c>
    </row>
    <row r="1316" spans="1:3" ht="17.100000000000001" customHeight="1">
      <c r="A1316" s="5">
        <v>22201</v>
      </c>
      <c r="B1316" s="52" t="s">
        <v>1093</v>
      </c>
      <c r="C1316" s="7">
        <f>SUM(C1317:C1330)</f>
        <v>10</v>
      </c>
    </row>
    <row r="1317" spans="1:3" ht="17.100000000000001" customHeight="1">
      <c r="A1317" s="5">
        <v>2220101</v>
      </c>
      <c r="B1317" s="5" t="s">
        <v>74</v>
      </c>
      <c r="C1317" s="7">
        <v>0</v>
      </c>
    </row>
    <row r="1318" spans="1:3" ht="17.100000000000001" customHeight="1">
      <c r="A1318" s="5">
        <v>2220102</v>
      </c>
      <c r="B1318" s="5" t="s">
        <v>75</v>
      </c>
      <c r="C1318" s="7">
        <v>0</v>
      </c>
    </row>
    <row r="1319" spans="1:3" ht="17.100000000000001" customHeight="1">
      <c r="A1319" s="5">
        <v>2220103</v>
      </c>
      <c r="B1319" s="5" t="s">
        <v>76</v>
      </c>
      <c r="C1319" s="7">
        <v>0</v>
      </c>
    </row>
    <row r="1320" spans="1:3" ht="17.100000000000001" customHeight="1">
      <c r="A1320" s="5">
        <v>2220104</v>
      </c>
      <c r="B1320" s="5" t="s">
        <v>1094</v>
      </c>
      <c r="C1320" s="7">
        <v>0</v>
      </c>
    </row>
    <row r="1321" spans="1:3" ht="17.100000000000001" customHeight="1">
      <c r="A1321" s="5">
        <v>2220105</v>
      </c>
      <c r="B1321" s="5" t="s">
        <v>1095</v>
      </c>
      <c r="C1321" s="7">
        <v>0</v>
      </c>
    </row>
    <row r="1322" spans="1:3" ht="17.100000000000001" customHeight="1">
      <c r="A1322" s="5">
        <v>2220106</v>
      </c>
      <c r="B1322" s="5" t="s">
        <v>1096</v>
      </c>
      <c r="C1322" s="7">
        <v>10</v>
      </c>
    </row>
    <row r="1323" spans="1:3" ht="17.100000000000001" customHeight="1">
      <c r="A1323" s="5">
        <v>2220107</v>
      </c>
      <c r="B1323" s="5" t="s">
        <v>1097</v>
      </c>
      <c r="C1323" s="7">
        <v>0</v>
      </c>
    </row>
    <row r="1324" spans="1:3" ht="17.100000000000001" customHeight="1">
      <c r="A1324" s="5">
        <v>2220112</v>
      </c>
      <c r="B1324" s="5" t="s">
        <v>1098</v>
      </c>
      <c r="C1324" s="7">
        <v>0</v>
      </c>
    </row>
    <row r="1325" spans="1:3" ht="17.100000000000001" customHeight="1">
      <c r="A1325" s="5">
        <v>2220113</v>
      </c>
      <c r="B1325" s="5" t="s">
        <v>1099</v>
      </c>
      <c r="C1325" s="7">
        <v>0</v>
      </c>
    </row>
    <row r="1326" spans="1:3" ht="17.100000000000001" customHeight="1">
      <c r="A1326" s="5">
        <v>2220114</v>
      </c>
      <c r="B1326" s="5" t="s">
        <v>1100</v>
      </c>
      <c r="C1326" s="7">
        <v>0</v>
      </c>
    </row>
    <row r="1327" spans="1:3" ht="17.100000000000001" customHeight="1">
      <c r="A1327" s="5">
        <v>2220115</v>
      </c>
      <c r="B1327" s="5" t="s">
        <v>1101</v>
      </c>
      <c r="C1327" s="7">
        <v>0</v>
      </c>
    </row>
    <row r="1328" spans="1:3" ht="17.100000000000001" customHeight="1">
      <c r="A1328" s="5">
        <v>2220118</v>
      </c>
      <c r="B1328" s="5" t="s">
        <v>1102</v>
      </c>
      <c r="C1328" s="7">
        <v>0</v>
      </c>
    </row>
    <row r="1329" spans="1:3" ht="17.100000000000001" customHeight="1">
      <c r="A1329" s="5">
        <v>2220150</v>
      </c>
      <c r="B1329" s="5" t="s">
        <v>83</v>
      </c>
      <c r="C1329" s="7">
        <v>0</v>
      </c>
    </row>
    <row r="1330" spans="1:3" ht="17.100000000000001" customHeight="1">
      <c r="A1330" s="5">
        <v>2220199</v>
      </c>
      <c r="B1330" s="5" t="s">
        <v>1103</v>
      </c>
      <c r="C1330" s="7">
        <v>0</v>
      </c>
    </row>
    <row r="1331" spans="1:3" ht="17.100000000000001" customHeight="1">
      <c r="A1331" s="5">
        <v>22202</v>
      </c>
      <c r="B1331" s="52" t="s">
        <v>1104</v>
      </c>
      <c r="C1331" s="7">
        <f>SUM(C1332:C1344)</f>
        <v>0</v>
      </c>
    </row>
    <row r="1332" spans="1:3" ht="17.100000000000001" customHeight="1">
      <c r="A1332" s="5">
        <v>2220201</v>
      </c>
      <c r="B1332" s="5" t="s">
        <v>74</v>
      </c>
      <c r="C1332" s="7">
        <v>0</v>
      </c>
    </row>
    <row r="1333" spans="1:3" ht="17.100000000000001" customHeight="1">
      <c r="A1333" s="5">
        <v>2220202</v>
      </c>
      <c r="B1333" s="5" t="s">
        <v>75</v>
      </c>
      <c r="C1333" s="7">
        <v>0</v>
      </c>
    </row>
    <row r="1334" spans="1:3" ht="17.100000000000001" customHeight="1">
      <c r="A1334" s="5">
        <v>2220203</v>
      </c>
      <c r="B1334" s="5" t="s">
        <v>76</v>
      </c>
      <c r="C1334" s="7">
        <v>0</v>
      </c>
    </row>
    <row r="1335" spans="1:3" ht="17.100000000000001" customHeight="1">
      <c r="A1335" s="5">
        <v>2220204</v>
      </c>
      <c r="B1335" s="5" t="s">
        <v>1105</v>
      </c>
      <c r="C1335" s="7">
        <v>0</v>
      </c>
    </row>
    <row r="1336" spans="1:3" ht="17.100000000000001" customHeight="1">
      <c r="A1336" s="5">
        <v>2220205</v>
      </c>
      <c r="B1336" s="5" t="s">
        <v>1106</v>
      </c>
      <c r="C1336" s="7">
        <v>0</v>
      </c>
    </row>
    <row r="1337" spans="1:3" ht="17.100000000000001" customHeight="1">
      <c r="A1337" s="5">
        <v>2220206</v>
      </c>
      <c r="B1337" s="5" t="s">
        <v>1107</v>
      </c>
      <c r="C1337" s="7">
        <v>0</v>
      </c>
    </row>
    <row r="1338" spans="1:3" ht="17.100000000000001" customHeight="1">
      <c r="A1338" s="5">
        <v>2220207</v>
      </c>
      <c r="B1338" s="5" t="s">
        <v>1108</v>
      </c>
      <c r="C1338" s="7">
        <v>0</v>
      </c>
    </row>
    <row r="1339" spans="1:3" ht="17.100000000000001" customHeight="1">
      <c r="A1339" s="5">
        <v>2220209</v>
      </c>
      <c r="B1339" s="5" t="s">
        <v>1109</v>
      </c>
      <c r="C1339" s="7">
        <v>0</v>
      </c>
    </row>
    <row r="1340" spans="1:3" ht="17.100000000000001" customHeight="1">
      <c r="A1340" s="5">
        <v>2220210</v>
      </c>
      <c r="B1340" s="5" t="s">
        <v>1110</v>
      </c>
      <c r="C1340" s="7">
        <v>0</v>
      </c>
    </row>
    <row r="1341" spans="1:3" ht="17.100000000000001" customHeight="1">
      <c r="A1341" s="5">
        <v>2220211</v>
      </c>
      <c r="B1341" s="5" t="s">
        <v>1111</v>
      </c>
      <c r="C1341" s="7">
        <v>0</v>
      </c>
    </row>
    <row r="1342" spans="1:3" ht="17.100000000000001" customHeight="1">
      <c r="A1342" s="5">
        <v>2220212</v>
      </c>
      <c r="B1342" s="5" t="s">
        <v>1112</v>
      </c>
      <c r="C1342" s="7">
        <v>0</v>
      </c>
    </row>
    <row r="1343" spans="1:3" ht="17.100000000000001" customHeight="1">
      <c r="A1343" s="5">
        <v>2220250</v>
      </c>
      <c r="B1343" s="5" t="s">
        <v>83</v>
      </c>
      <c r="C1343" s="7">
        <v>0</v>
      </c>
    </row>
    <row r="1344" spans="1:3" ht="17.100000000000001" customHeight="1">
      <c r="A1344" s="5">
        <v>2220299</v>
      </c>
      <c r="B1344" s="5" t="s">
        <v>1113</v>
      </c>
      <c r="C1344" s="7">
        <v>0</v>
      </c>
    </row>
    <row r="1345" spans="1:3" ht="17.100000000000001" customHeight="1">
      <c r="A1345" s="5">
        <v>22203</v>
      </c>
      <c r="B1345" s="52" t="s">
        <v>1114</v>
      </c>
      <c r="C1345" s="7">
        <f>SUM(C1346:C1349)</f>
        <v>0</v>
      </c>
    </row>
    <row r="1346" spans="1:3" ht="17.100000000000001" customHeight="1">
      <c r="A1346" s="5">
        <v>2220301</v>
      </c>
      <c r="B1346" s="5" t="s">
        <v>1115</v>
      </c>
      <c r="C1346" s="7">
        <v>0</v>
      </c>
    </row>
    <row r="1347" spans="1:3" ht="17.100000000000001" customHeight="1">
      <c r="A1347" s="5">
        <v>2220303</v>
      </c>
      <c r="B1347" s="5" t="s">
        <v>1116</v>
      </c>
      <c r="C1347" s="7">
        <v>0</v>
      </c>
    </row>
    <row r="1348" spans="1:3" ht="17.100000000000001" customHeight="1">
      <c r="A1348" s="5">
        <v>2220304</v>
      </c>
      <c r="B1348" s="5" t="s">
        <v>1117</v>
      </c>
      <c r="C1348" s="7">
        <v>0</v>
      </c>
    </row>
    <row r="1349" spans="1:3" ht="17.100000000000001" customHeight="1">
      <c r="A1349" s="5">
        <v>2220399</v>
      </c>
      <c r="B1349" s="5" t="s">
        <v>1118</v>
      </c>
      <c r="C1349" s="7">
        <v>0</v>
      </c>
    </row>
    <row r="1350" spans="1:3" ht="17.100000000000001" customHeight="1">
      <c r="A1350" s="5">
        <v>22204</v>
      </c>
      <c r="B1350" s="52" t="s">
        <v>1119</v>
      </c>
      <c r="C1350" s="7">
        <f>SUM(C1351:C1355)</f>
        <v>0</v>
      </c>
    </row>
    <row r="1351" spans="1:3" ht="17.100000000000001" customHeight="1">
      <c r="A1351" s="5">
        <v>2220401</v>
      </c>
      <c r="B1351" s="5" t="s">
        <v>1120</v>
      </c>
      <c r="C1351" s="7">
        <v>0</v>
      </c>
    </row>
    <row r="1352" spans="1:3" ht="17.100000000000001" customHeight="1">
      <c r="A1352" s="5">
        <v>2220402</v>
      </c>
      <c r="B1352" s="5" t="s">
        <v>1121</v>
      </c>
      <c r="C1352" s="7">
        <v>0</v>
      </c>
    </row>
    <row r="1353" spans="1:3" ht="17.100000000000001" customHeight="1">
      <c r="A1353" s="5">
        <v>2220403</v>
      </c>
      <c r="B1353" s="5" t="s">
        <v>1122</v>
      </c>
      <c r="C1353" s="7">
        <v>0</v>
      </c>
    </row>
    <row r="1354" spans="1:3" ht="17.100000000000001" customHeight="1">
      <c r="A1354" s="5">
        <v>2220404</v>
      </c>
      <c r="B1354" s="5" t="s">
        <v>1123</v>
      </c>
      <c r="C1354" s="7">
        <v>0</v>
      </c>
    </row>
    <row r="1355" spans="1:3" ht="17.100000000000001" customHeight="1">
      <c r="A1355" s="5">
        <v>2220499</v>
      </c>
      <c r="B1355" s="5" t="s">
        <v>1124</v>
      </c>
      <c r="C1355" s="7">
        <v>0</v>
      </c>
    </row>
    <row r="1356" spans="1:3" ht="17.100000000000001" customHeight="1">
      <c r="A1356" s="5">
        <v>22205</v>
      </c>
      <c r="B1356" s="52" t="s">
        <v>1125</v>
      </c>
      <c r="C1356" s="7">
        <f>SUM(C1357:C1367)</f>
        <v>5</v>
      </c>
    </row>
    <row r="1357" spans="1:3" ht="17.100000000000001" customHeight="1">
      <c r="A1357" s="5">
        <v>2220501</v>
      </c>
      <c r="B1357" s="5" t="s">
        <v>1126</v>
      </c>
      <c r="C1357" s="7">
        <v>0</v>
      </c>
    </row>
    <row r="1358" spans="1:3" ht="17.100000000000001" customHeight="1">
      <c r="A1358" s="5">
        <v>2220502</v>
      </c>
      <c r="B1358" s="5" t="s">
        <v>1127</v>
      </c>
      <c r="C1358" s="7">
        <v>0</v>
      </c>
    </row>
    <row r="1359" spans="1:3" ht="17.100000000000001" customHeight="1">
      <c r="A1359" s="5">
        <v>2220503</v>
      </c>
      <c r="B1359" s="5" t="s">
        <v>1128</v>
      </c>
      <c r="C1359" s="7">
        <v>0</v>
      </c>
    </row>
    <row r="1360" spans="1:3" ht="17.100000000000001" customHeight="1">
      <c r="A1360" s="5">
        <v>2220504</v>
      </c>
      <c r="B1360" s="5" t="s">
        <v>1129</v>
      </c>
      <c r="C1360" s="7">
        <v>0</v>
      </c>
    </row>
    <row r="1361" spans="1:3" ht="17.100000000000001" customHeight="1">
      <c r="A1361" s="5">
        <v>2220505</v>
      </c>
      <c r="B1361" s="5" t="s">
        <v>1130</v>
      </c>
      <c r="C1361" s="7">
        <v>0</v>
      </c>
    </row>
    <row r="1362" spans="1:3" ht="17.100000000000001" customHeight="1">
      <c r="A1362" s="5">
        <v>2220506</v>
      </c>
      <c r="B1362" s="5" t="s">
        <v>1131</v>
      </c>
      <c r="C1362" s="7">
        <v>0</v>
      </c>
    </row>
    <row r="1363" spans="1:3" ht="17.100000000000001" customHeight="1">
      <c r="A1363" s="5">
        <v>2220507</v>
      </c>
      <c r="B1363" s="5" t="s">
        <v>1132</v>
      </c>
      <c r="C1363" s="7">
        <v>0</v>
      </c>
    </row>
    <row r="1364" spans="1:3" ht="17.100000000000001" customHeight="1">
      <c r="A1364" s="5">
        <v>2220508</v>
      </c>
      <c r="B1364" s="5" t="s">
        <v>1133</v>
      </c>
      <c r="C1364" s="7">
        <v>0</v>
      </c>
    </row>
    <row r="1365" spans="1:3" ht="17.100000000000001" customHeight="1">
      <c r="A1365" s="5">
        <v>2220509</v>
      </c>
      <c r="B1365" s="5" t="s">
        <v>1134</v>
      </c>
      <c r="C1365" s="7">
        <v>5</v>
      </c>
    </row>
    <row r="1366" spans="1:3" ht="17.100000000000001" customHeight="1">
      <c r="A1366" s="5">
        <v>2220510</v>
      </c>
      <c r="B1366" s="5" t="s">
        <v>1135</v>
      </c>
      <c r="C1366" s="7">
        <v>0</v>
      </c>
    </row>
    <row r="1367" spans="1:3" ht="17.100000000000001" customHeight="1">
      <c r="A1367" s="5">
        <v>2220599</v>
      </c>
      <c r="B1367" s="5" t="s">
        <v>1136</v>
      </c>
      <c r="C1367" s="7">
        <v>0</v>
      </c>
    </row>
    <row r="1368" spans="1:3" ht="17.100000000000001" customHeight="1">
      <c r="A1368" s="5">
        <v>229</v>
      </c>
      <c r="B1368" s="52" t="s">
        <v>1137</v>
      </c>
      <c r="C1368" s="7">
        <f>C1369</f>
        <v>5433</v>
      </c>
    </row>
    <row r="1369" spans="1:3" ht="17.100000000000001" customHeight="1">
      <c r="A1369" s="5">
        <v>22999</v>
      </c>
      <c r="B1369" s="52" t="s">
        <v>1138</v>
      </c>
      <c r="C1369" s="7">
        <f>C1370</f>
        <v>5433</v>
      </c>
    </row>
    <row r="1370" spans="1:3" ht="17.100000000000001" customHeight="1">
      <c r="A1370" s="5">
        <v>2299901</v>
      </c>
      <c r="B1370" s="5" t="s">
        <v>1139</v>
      </c>
      <c r="C1370" s="7">
        <v>5433</v>
      </c>
    </row>
    <row r="1371" spans="1:3" ht="17.100000000000001" customHeight="1">
      <c r="A1371" s="5">
        <v>232</v>
      </c>
      <c r="B1371" s="52" t="s">
        <v>1140</v>
      </c>
      <c r="C1371" s="7">
        <f>SUM(C1372,C1373,C1374)</f>
        <v>11394</v>
      </c>
    </row>
    <row r="1372" spans="1:3" ht="17.100000000000001" customHeight="1">
      <c r="A1372" s="5">
        <v>23201</v>
      </c>
      <c r="B1372" s="52" t="s">
        <v>1141</v>
      </c>
      <c r="C1372" s="7">
        <v>0</v>
      </c>
    </row>
    <row r="1373" spans="1:3" ht="17.100000000000001" customHeight="1">
      <c r="A1373" s="5">
        <v>23202</v>
      </c>
      <c r="B1373" s="52" t="s">
        <v>1142</v>
      </c>
      <c r="C1373" s="7">
        <v>0</v>
      </c>
    </row>
    <row r="1374" spans="1:3" ht="17.100000000000001" customHeight="1">
      <c r="A1374" s="5">
        <v>23203</v>
      </c>
      <c r="B1374" s="52" t="s">
        <v>1143</v>
      </c>
      <c r="C1374" s="7">
        <f>SUM(C1375:C1378)</f>
        <v>11394</v>
      </c>
    </row>
    <row r="1375" spans="1:3" ht="17.25" customHeight="1">
      <c r="A1375" s="5">
        <v>2320301</v>
      </c>
      <c r="B1375" s="5" t="s">
        <v>1144</v>
      </c>
      <c r="C1375" s="7">
        <v>11394</v>
      </c>
    </row>
    <row r="1376" spans="1:3" ht="17.100000000000001" customHeight="1">
      <c r="A1376" s="5">
        <v>2320302</v>
      </c>
      <c r="B1376" s="5" t="s">
        <v>1145</v>
      </c>
      <c r="C1376" s="7">
        <v>0</v>
      </c>
    </row>
    <row r="1377" spans="1:3" ht="17.100000000000001" customHeight="1">
      <c r="A1377" s="5">
        <v>2320303</v>
      </c>
      <c r="B1377" s="5" t="s">
        <v>1146</v>
      </c>
      <c r="C1377" s="7">
        <v>0</v>
      </c>
    </row>
    <row r="1378" spans="1:3" ht="17.100000000000001" customHeight="1">
      <c r="A1378" s="5">
        <v>2320304</v>
      </c>
      <c r="B1378" s="5" t="s">
        <v>1147</v>
      </c>
      <c r="C1378" s="7">
        <v>0</v>
      </c>
    </row>
    <row r="1379" spans="1:3" ht="17.100000000000001" customHeight="1">
      <c r="A1379" s="5">
        <v>233</v>
      </c>
      <c r="B1379" s="52" t="s">
        <v>1148</v>
      </c>
      <c r="C1379" s="7">
        <f>C1380+C1381+C1382</f>
        <v>49</v>
      </c>
    </row>
    <row r="1380" spans="1:3" ht="17.100000000000001" customHeight="1">
      <c r="A1380" s="5">
        <v>23301</v>
      </c>
      <c r="B1380" s="52" t="s">
        <v>1149</v>
      </c>
      <c r="C1380" s="7">
        <v>0</v>
      </c>
    </row>
    <row r="1381" spans="1:3" ht="17.100000000000001" customHeight="1">
      <c r="A1381" s="5">
        <v>23302</v>
      </c>
      <c r="B1381" s="52" t="s">
        <v>1150</v>
      </c>
      <c r="C1381" s="7">
        <v>0</v>
      </c>
    </row>
    <row r="1382" spans="1:3" ht="17.100000000000001" customHeight="1">
      <c r="A1382" s="5">
        <v>23303</v>
      </c>
      <c r="B1382" s="52" t="s">
        <v>1151</v>
      </c>
      <c r="C1382" s="7">
        <v>49</v>
      </c>
    </row>
  </sheetData>
  <mergeCells count="2">
    <mergeCell ref="A1:C1"/>
    <mergeCell ref="A2:C2"/>
  </mergeCells>
  <phoneticPr fontId="27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>
  <dimension ref="A1:DG272"/>
  <sheetViews>
    <sheetView workbookViewId="0">
      <selection activeCell="G16" sqref="G16"/>
    </sheetView>
  </sheetViews>
  <sheetFormatPr defaultColWidth="8" defaultRowHeight="12.75"/>
  <cols>
    <col min="1" max="3" width="2.75" style="53" customWidth="1"/>
    <col min="4" max="4" width="32.75" style="53" customWidth="1"/>
    <col min="5" max="111" width="14" style="53" customWidth="1"/>
    <col min="112" max="112" width="8.5" style="53"/>
    <col min="113" max="16384" width="8" style="53"/>
  </cols>
  <sheetData>
    <row r="1" spans="1:111" ht="27">
      <c r="BE1" s="59" t="s">
        <v>1152</v>
      </c>
    </row>
    <row r="2" spans="1:111" ht="15">
      <c r="DG2" s="61" t="s">
        <v>1153</v>
      </c>
    </row>
    <row r="3" spans="1:111" ht="15">
      <c r="A3" s="54" t="s">
        <v>1154</v>
      </c>
      <c r="BE3" s="60" t="s">
        <v>1155</v>
      </c>
      <c r="DG3" s="61" t="s">
        <v>1156</v>
      </c>
    </row>
    <row r="4" spans="1:111" ht="15.4" customHeight="1">
      <c r="A4" s="88" t="s">
        <v>1157</v>
      </c>
      <c r="B4" s="89"/>
      <c r="C4" s="89"/>
      <c r="D4" s="89"/>
      <c r="E4" s="89" t="s">
        <v>1158</v>
      </c>
      <c r="F4" s="90" t="s">
        <v>1159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 t="s">
        <v>1160</v>
      </c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 t="s">
        <v>1161</v>
      </c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 t="s">
        <v>1162</v>
      </c>
      <c r="BI4" s="90"/>
      <c r="BJ4" s="90"/>
      <c r="BK4" s="90"/>
      <c r="BL4" s="90"/>
      <c r="BM4" s="90" t="s">
        <v>1163</v>
      </c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 t="s">
        <v>1164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 t="s">
        <v>1165</v>
      </c>
      <c r="CR4" s="90"/>
      <c r="CS4" s="90"/>
      <c r="CT4" s="90" t="s">
        <v>1166</v>
      </c>
      <c r="CU4" s="90"/>
      <c r="CV4" s="90"/>
      <c r="CW4" s="90"/>
      <c r="CX4" s="90"/>
      <c r="CY4" s="90"/>
      <c r="CZ4" s="90" t="s">
        <v>1167</v>
      </c>
      <c r="DA4" s="90"/>
      <c r="DB4" s="90"/>
      <c r="DC4" s="90" t="s">
        <v>1168</v>
      </c>
      <c r="DD4" s="90"/>
      <c r="DE4" s="90"/>
      <c r="DF4" s="90"/>
      <c r="DG4" s="91"/>
    </row>
    <row r="5" spans="1:111" ht="15.4" customHeight="1">
      <c r="A5" s="97" t="s">
        <v>1169</v>
      </c>
      <c r="B5" s="98"/>
      <c r="C5" s="98"/>
      <c r="D5" s="98" t="s">
        <v>69</v>
      </c>
      <c r="E5" s="98"/>
      <c r="F5" s="98" t="s">
        <v>1170</v>
      </c>
      <c r="G5" s="98" t="s">
        <v>1171</v>
      </c>
      <c r="H5" s="98" t="s">
        <v>1172</v>
      </c>
      <c r="I5" s="98" t="s">
        <v>1173</v>
      </c>
      <c r="J5" s="98" t="s">
        <v>1174</v>
      </c>
      <c r="K5" s="98" t="s">
        <v>1175</v>
      </c>
      <c r="L5" s="98" t="s">
        <v>1176</v>
      </c>
      <c r="M5" s="98" t="s">
        <v>1177</v>
      </c>
      <c r="N5" s="98" t="s">
        <v>1178</v>
      </c>
      <c r="O5" s="98" t="s">
        <v>1179</v>
      </c>
      <c r="P5" s="98" t="s">
        <v>1180</v>
      </c>
      <c r="Q5" s="98" t="s">
        <v>1181</v>
      </c>
      <c r="R5" s="98" t="s">
        <v>1182</v>
      </c>
      <c r="S5" s="98" t="s">
        <v>1183</v>
      </c>
      <c r="T5" s="98" t="s">
        <v>1170</v>
      </c>
      <c r="U5" s="98" t="s">
        <v>1184</v>
      </c>
      <c r="V5" s="98" t="s">
        <v>1185</v>
      </c>
      <c r="W5" s="98" t="s">
        <v>1186</v>
      </c>
      <c r="X5" s="98" t="s">
        <v>1187</v>
      </c>
      <c r="Y5" s="98" t="s">
        <v>1188</v>
      </c>
      <c r="Z5" s="98" t="s">
        <v>1189</v>
      </c>
      <c r="AA5" s="98" t="s">
        <v>1190</v>
      </c>
      <c r="AB5" s="98" t="s">
        <v>1191</v>
      </c>
      <c r="AC5" s="98" t="s">
        <v>1192</v>
      </c>
      <c r="AD5" s="98" t="s">
        <v>1193</v>
      </c>
      <c r="AE5" s="98" t="s">
        <v>1194</v>
      </c>
      <c r="AF5" s="98" t="s">
        <v>1195</v>
      </c>
      <c r="AG5" s="98" t="s">
        <v>1196</v>
      </c>
      <c r="AH5" s="98" t="s">
        <v>1197</v>
      </c>
      <c r="AI5" s="98" t="s">
        <v>1198</v>
      </c>
      <c r="AJ5" s="98" t="s">
        <v>1199</v>
      </c>
      <c r="AK5" s="98" t="s">
        <v>1200</v>
      </c>
      <c r="AL5" s="98" t="s">
        <v>1201</v>
      </c>
      <c r="AM5" s="98" t="s">
        <v>1202</v>
      </c>
      <c r="AN5" s="98" t="s">
        <v>1203</v>
      </c>
      <c r="AO5" s="98" t="s">
        <v>1204</v>
      </c>
      <c r="AP5" s="98" t="s">
        <v>1205</v>
      </c>
      <c r="AQ5" s="98" t="s">
        <v>1206</v>
      </c>
      <c r="AR5" s="98" t="s">
        <v>1207</v>
      </c>
      <c r="AS5" s="98" t="s">
        <v>1208</v>
      </c>
      <c r="AT5" s="98" t="s">
        <v>1209</v>
      </c>
      <c r="AU5" s="98" t="s">
        <v>1210</v>
      </c>
      <c r="AV5" s="98" t="s">
        <v>1170</v>
      </c>
      <c r="AW5" s="98" t="s">
        <v>1211</v>
      </c>
      <c r="AX5" s="98" t="s">
        <v>1212</v>
      </c>
      <c r="AY5" s="98" t="s">
        <v>1213</v>
      </c>
      <c r="AZ5" s="98" t="s">
        <v>1214</v>
      </c>
      <c r="BA5" s="98" t="s">
        <v>1215</v>
      </c>
      <c r="BB5" s="98" t="s">
        <v>1216</v>
      </c>
      <c r="BC5" s="98" t="s">
        <v>1217</v>
      </c>
      <c r="BD5" s="98" t="s">
        <v>1218</v>
      </c>
      <c r="BE5" s="98" t="s">
        <v>1219</v>
      </c>
      <c r="BF5" s="98" t="s">
        <v>1220</v>
      </c>
      <c r="BG5" s="98" t="s">
        <v>1221</v>
      </c>
      <c r="BH5" s="98" t="s">
        <v>1170</v>
      </c>
      <c r="BI5" s="98" t="s">
        <v>1222</v>
      </c>
      <c r="BJ5" s="98" t="s">
        <v>1223</v>
      </c>
      <c r="BK5" s="98" t="s">
        <v>1224</v>
      </c>
      <c r="BL5" s="98" t="s">
        <v>1225</v>
      </c>
      <c r="BM5" s="98" t="s">
        <v>1170</v>
      </c>
      <c r="BN5" s="98" t="s">
        <v>1226</v>
      </c>
      <c r="BO5" s="98" t="s">
        <v>1227</v>
      </c>
      <c r="BP5" s="98" t="s">
        <v>1228</v>
      </c>
      <c r="BQ5" s="98" t="s">
        <v>1229</v>
      </c>
      <c r="BR5" s="98" t="s">
        <v>1230</v>
      </c>
      <c r="BS5" s="98" t="s">
        <v>1231</v>
      </c>
      <c r="BT5" s="98" t="s">
        <v>1232</v>
      </c>
      <c r="BU5" s="98" t="s">
        <v>1233</v>
      </c>
      <c r="BV5" s="98" t="s">
        <v>1234</v>
      </c>
      <c r="BW5" s="98" t="s">
        <v>1235</v>
      </c>
      <c r="BX5" s="98" t="s">
        <v>1236</v>
      </c>
      <c r="BY5" s="98" t="s">
        <v>1237</v>
      </c>
      <c r="BZ5" s="98" t="s">
        <v>1170</v>
      </c>
      <c r="CA5" s="98" t="s">
        <v>1226</v>
      </c>
      <c r="CB5" s="98" t="s">
        <v>1227</v>
      </c>
      <c r="CC5" s="98" t="s">
        <v>1228</v>
      </c>
      <c r="CD5" s="98" t="s">
        <v>1229</v>
      </c>
      <c r="CE5" s="98" t="s">
        <v>1230</v>
      </c>
      <c r="CF5" s="98" t="s">
        <v>1231</v>
      </c>
      <c r="CG5" s="98" t="s">
        <v>1232</v>
      </c>
      <c r="CH5" s="98" t="s">
        <v>1238</v>
      </c>
      <c r="CI5" s="98" t="s">
        <v>1239</v>
      </c>
      <c r="CJ5" s="98" t="s">
        <v>1240</v>
      </c>
      <c r="CK5" s="98" t="s">
        <v>1241</v>
      </c>
      <c r="CL5" s="98" t="s">
        <v>1233</v>
      </c>
      <c r="CM5" s="98" t="s">
        <v>1234</v>
      </c>
      <c r="CN5" s="98" t="s">
        <v>1235</v>
      </c>
      <c r="CO5" s="98" t="s">
        <v>1236</v>
      </c>
      <c r="CP5" s="98" t="s">
        <v>1242</v>
      </c>
      <c r="CQ5" s="98" t="s">
        <v>1170</v>
      </c>
      <c r="CR5" s="98" t="s">
        <v>1243</v>
      </c>
      <c r="CS5" s="98" t="s">
        <v>1244</v>
      </c>
      <c r="CT5" s="98" t="s">
        <v>1170</v>
      </c>
      <c r="CU5" s="98" t="s">
        <v>1243</v>
      </c>
      <c r="CV5" s="98" t="s">
        <v>1245</v>
      </c>
      <c r="CW5" s="98" t="s">
        <v>1246</v>
      </c>
      <c r="CX5" s="98" t="s">
        <v>1247</v>
      </c>
      <c r="CY5" s="98" t="s">
        <v>1244</v>
      </c>
      <c r="CZ5" s="98" t="s">
        <v>1170</v>
      </c>
      <c r="DA5" s="98" t="s">
        <v>1248</v>
      </c>
      <c r="DB5" s="98" t="s">
        <v>1249</v>
      </c>
      <c r="DC5" s="98" t="s">
        <v>1170</v>
      </c>
      <c r="DD5" s="98" t="s">
        <v>1250</v>
      </c>
      <c r="DE5" s="98" t="s">
        <v>1251</v>
      </c>
      <c r="DF5" s="98" t="s">
        <v>1252</v>
      </c>
      <c r="DG5" s="99" t="s">
        <v>1168</v>
      </c>
    </row>
    <row r="6" spans="1:111" ht="15.4" customHeight="1">
      <c r="A6" s="97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9"/>
    </row>
    <row r="7" spans="1:111" ht="15.4" customHeight="1">
      <c r="A7" s="97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9"/>
    </row>
    <row r="8" spans="1:111" ht="15.4" customHeight="1">
      <c r="A8" s="97" t="s">
        <v>1253</v>
      </c>
      <c r="B8" s="98" t="s">
        <v>1254</v>
      </c>
      <c r="C8" s="98" t="s">
        <v>1255</v>
      </c>
      <c r="D8" s="55" t="s">
        <v>1256</v>
      </c>
      <c r="E8" s="55" t="s">
        <v>1257</v>
      </c>
      <c r="F8" s="55" t="s">
        <v>1258</v>
      </c>
      <c r="G8" s="55" t="s">
        <v>1259</v>
      </c>
      <c r="H8" s="55" t="s">
        <v>1260</v>
      </c>
      <c r="I8" s="55" t="s">
        <v>1261</v>
      </c>
      <c r="J8" s="55" t="s">
        <v>1262</v>
      </c>
      <c r="K8" s="55" t="s">
        <v>1263</v>
      </c>
      <c r="L8" s="55" t="s">
        <v>1264</v>
      </c>
      <c r="M8" s="55" t="s">
        <v>1265</v>
      </c>
      <c r="N8" s="55" t="s">
        <v>1266</v>
      </c>
      <c r="O8" s="55" t="s">
        <v>1267</v>
      </c>
      <c r="P8" s="55" t="s">
        <v>1268</v>
      </c>
      <c r="Q8" s="55" t="s">
        <v>1269</v>
      </c>
      <c r="R8" s="55" t="s">
        <v>1270</v>
      </c>
      <c r="S8" s="55" t="s">
        <v>1271</v>
      </c>
      <c r="T8" s="55" t="s">
        <v>1272</v>
      </c>
      <c r="U8" s="55" t="s">
        <v>1273</v>
      </c>
      <c r="V8" s="55" t="s">
        <v>1274</v>
      </c>
      <c r="W8" s="55" t="s">
        <v>1275</v>
      </c>
      <c r="X8" s="55" t="s">
        <v>1276</v>
      </c>
      <c r="Y8" s="55" t="s">
        <v>1277</v>
      </c>
      <c r="Z8" s="55" t="s">
        <v>1278</v>
      </c>
      <c r="AA8" s="55" t="s">
        <v>1279</v>
      </c>
      <c r="AB8" s="55" t="s">
        <v>1280</v>
      </c>
      <c r="AC8" s="55" t="s">
        <v>1281</v>
      </c>
      <c r="AD8" s="55" t="s">
        <v>1282</v>
      </c>
      <c r="AE8" s="55" t="s">
        <v>1283</v>
      </c>
      <c r="AF8" s="55" t="s">
        <v>1284</v>
      </c>
      <c r="AG8" s="55" t="s">
        <v>1285</v>
      </c>
      <c r="AH8" s="55" t="s">
        <v>1286</v>
      </c>
      <c r="AI8" s="55" t="s">
        <v>1287</v>
      </c>
      <c r="AJ8" s="55" t="s">
        <v>1288</v>
      </c>
      <c r="AK8" s="55" t="s">
        <v>1289</v>
      </c>
      <c r="AL8" s="55" t="s">
        <v>1290</v>
      </c>
      <c r="AM8" s="55" t="s">
        <v>1291</v>
      </c>
      <c r="AN8" s="55" t="s">
        <v>1292</v>
      </c>
      <c r="AO8" s="55" t="s">
        <v>1293</v>
      </c>
      <c r="AP8" s="55" t="s">
        <v>1294</v>
      </c>
      <c r="AQ8" s="55" t="s">
        <v>1295</v>
      </c>
      <c r="AR8" s="55" t="s">
        <v>1296</v>
      </c>
      <c r="AS8" s="55" t="s">
        <v>1297</v>
      </c>
      <c r="AT8" s="55" t="s">
        <v>1298</v>
      </c>
      <c r="AU8" s="55" t="s">
        <v>1299</v>
      </c>
      <c r="AV8" s="55" t="s">
        <v>1300</v>
      </c>
      <c r="AW8" s="55" t="s">
        <v>1301</v>
      </c>
      <c r="AX8" s="55" t="s">
        <v>1302</v>
      </c>
      <c r="AY8" s="55" t="s">
        <v>1303</v>
      </c>
      <c r="AZ8" s="55" t="s">
        <v>1304</v>
      </c>
      <c r="BA8" s="55" t="s">
        <v>1305</v>
      </c>
      <c r="BB8" s="55" t="s">
        <v>1306</v>
      </c>
      <c r="BC8" s="55" t="s">
        <v>1307</v>
      </c>
      <c r="BD8" s="55" t="s">
        <v>1308</v>
      </c>
      <c r="BE8" s="55" t="s">
        <v>1309</v>
      </c>
      <c r="BF8" s="55" t="s">
        <v>1310</v>
      </c>
      <c r="BG8" s="55" t="s">
        <v>1311</v>
      </c>
      <c r="BH8" s="55" t="s">
        <v>1312</v>
      </c>
      <c r="BI8" s="55" t="s">
        <v>1313</v>
      </c>
      <c r="BJ8" s="55" t="s">
        <v>1314</v>
      </c>
      <c r="BK8" s="55" t="s">
        <v>1315</v>
      </c>
      <c r="BL8" s="55" t="s">
        <v>1316</v>
      </c>
      <c r="BM8" s="55" t="s">
        <v>1317</v>
      </c>
      <c r="BN8" s="55" t="s">
        <v>1318</v>
      </c>
      <c r="BO8" s="55" t="s">
        <v>1319</v>
      </c>
      <c r="BP8" s="55" t="s">
        <v>1320</v>
      </c>
      <c r="BQ8" s="55" t="s">
        <v>1321</v>
      </c>
      <c r="BR8" s="55" t="s">
        <v>1322</v>
      </c>
      <c r="BS8" s="55" t="s">
        <v>1323</v>
      </c>
      <c r="BT8" s="55" t="s">
        <v>1324</v>
      </c>
      <c r="BU8" s="55" t="s">
        <v>1325</v>
      </c>
      <c r="BV8" s="55" t="s">
        <v>1326</v>
      </c>
      <c r="BW8" s="55" t="s">
        <v>1327</v>
      </c>
      <c r="BX8" s="55" t="s">
        <v>1328</v>
      </c>
      <c r="BY8" s="55" t="s">
        <v>1329</v>
      </c>
      <c r="BZ8" s="55" t="s">
        <v>1330</v>
      </c>
      <c r="CA8" s="55" t="s">
        <v>1331</v>
      </c>
      <c r="CB8" s="55" t="s">
        <v>1332</v>
      </c>
      <c r="CC8" s="55" t="s">
        <v>1333</v>
      </c>
      <c r="CD8" s="55" t="s">
        <v>1334</v>
      </c>
      <c r="CE8" s="55" t="s">
        <v>1335</v>
      </c>
      <c r="CF8" s="55" t="s">
        <v>1336</v>
      </c>
      <c r="CG8" s="55" t="s">
        <v>1337</v>
      </c>
      <c r="CH8" s="55" t="s">
        <v>1338</v>
      </c>
      <c r="CI8" s="55" t="s">
        <v>1339</v>
      </c>
      <c r="CJ8" s="55" t="s">
        <v>1340</v>
      </c>
      <c r="CK8" s="55" t="s">
        <v>1341</v>
      </c>
      <c r="CL8" s="55" t="s">
        <v>1342</v>
      </c>
      <c r="CM8" s="55" t="s">
        <v>1343</v>
      </c>
      <c r="CN8" s="55" t="s">
        <v>1344</v>
      </c>
      <c r="CO8" s="55" t="s">
        <v>1345</v>
      </c>
      <c r="CP8" s="55" t="s">
        <v>1346</v>
      </c>
      <c r="CQ8" s="55" t="s">
        <v>1347</v>
      </c>
      <c r="CR8" s="55" t="s">
        <v>1348</v>
      </c>
      <c r="CS8" s="55" t="s">
        <v>1349</v>
      </c>
      <c r="CT8" s="55" t="s">
        <v>1350</v>
      </c>
      <c r="CU8" s="55" t="s">
        <v>1351</v>
      </c>
      <c r="CV8" s="55" t="s">
        <v>1352</v>
      </c>
      <c r="CW8" s="55" t="s">
        <v>1353</v>
      </c>
      <c r="CX8" s="55" t="s">
        <v>1354</v>
      </c>
      <c r="CY8" s="55" t="s">
        <v>1355</v>
      </c>
      <c r="CZ8" s="55" t="s">
        <v>1356</v>
      </c>
      <c r="DA8" s="55" t="s">
        <v>1357</v>
      </c>
      <c r="DB8" s="55" t="s">
        <v>1358</v>
      </c>
      <c r="DC8" s="55" t="s">
        <v>1359</v>
      </c>
      <c r="DD8" s="55" t="s">
        <v>1360</v>
      </c>
      <c r="DE8" s="55" t="s">
        <v>1361</v>
      </c>
      <c r="DF8" s="55" t="s">
        <v>1362</v>
      </c>
      <c r="DG8" s="62" t="s">
        <v>1363</v>
      </c>
    </row>
    <row r="9" spans="1:111" ht="15.4" customHeight="1">
      <c r="A9" s="97"/>
      <c r="B9" s="98"/>
      <c r="C9" s="98"/>
      <c r="D9" s="55" t="s">
        <v>1158</v>
      </c>
      <c r="E9" s="56">
        <v>782027126.99000001</v>
      </c>
      <c r="F9" s="56">
        <v>159723480.68000001</v>
      </c>
      <c r="G9" s="56">
        <v>36888284.82</v>
      </c>
      <c r="H9" s="56">
        <v>38175341.039999999</v>
      </c>
      <c r="I9" s="56">
        <v>26023858.73</v>
      </c>
      <c r="J9" s="56">
        <v>485740.9</v>
      </c>
      <c r="K9" s="56">
        <v>12284531.9</v>
      </c>
      <c r="L9" s="56">
        <v>12565423.26</v>
      </c>
      <c r="M9" s="56">
        <v>4557981.74</v>
      </c>
      <c r="N9" s="56">
        <v>5367780.66</v>
      </c>
      <c r="O9" s="56">
        <v>750000</v>
      </c>
      <c r="P9" s="56">
        <v>4086666.44</v>
      </c>
      <c r="Q9" s="56">
        <v>12456674.74</v>
      </c>
      <c r="R9" s="56">
        <v>630625.5</v>
      </c>
      <c r="S9" s="56">
        <v>5450570.9500000002</v>
      </c>
      <c r="T9" s="56">
        <v>581431502.96000004</v>
      </c>
      <c r="U9" s="56">
        <v>3229286.77</v>
      </c>
      <c r="V9" s="56">
        <v>2683593.67</v>
      </c>
      <c r="W9" s="56">
        <v>1456315.19</v>
      </c>
      <c r="X9" s="56">
        <v>18716.13</v>
      </c>
      <c r="Y9" s="56">
        <v>486025.14</v>
      </c>
      <c r="Z9" s="56">
        <v>3106025.22</v>
      </c>
      <c r="AA9" s="56">
        <v>3275078.82</v>
      </c>
      <c r="AB9" s="56">
        <v>27604.55</v>
      </c>
      <c r="AC9" s="56">
        <v>3126120.28</v>
      </c>
      <c r="AD9" s="56">
        <v>4781590.17</v>
      </c>
      <c r="AE9" s="56">
        <v>655505</v>
      </c>
      <c r="AF9" s="56">
        <v>47094019.740000002</v>
      </c>
      <c r="AG9" s="56">
        <v>4301629.3</v>
      </c>
      <c r="AH9" s="56">
        <v>577822.56000000006</v>
      </c>
      <c r="AI9" s="56">
        <v>2413980.2200000002</v>
      </c>
      <c r="AJ9" s="56">
        <v>1238450.08</v>
      </c>
      <c r="AK9" s="56">
        <v>6331974.5800000001</v>
      </c>
      <c r="AL9" s="56">
        <v>379092.55</v>
      </c>
      <c r="AM9" s="56">
        <v>120945</v>
      </c>
      <c r="AN9" s="56">
        <v>15871768.01</v>
      </c>
      <c r="AO9" s="56">
        <v>468307487.63</v>
      </c>
      <c r="AP9" s="56">
        <v>442648.65</v>
      </c>
      <c r="AQ9" s="56">
        <v>110771</v>
      </c>
      <c r="AR9" s="56">
        <v>2390242.2999999998</v>
      </c>
      <c r="AS9" s="56">
        <v>3314643.32</v>
      </c>
      <c r="AT9" s="56">
        <v>0</v>
      </c>
      <c r="AU9" s="56">
        <v>5690167.0800000001</v>
      </c>
      <c r="AV9" s="56">
        <v>8465402.5</v>
      </c>
      <c r="AW9" s="56">
        <v>80892</v>
      </c>
      <c r="AX9" s="56">
        <v>6386414.5999999996</v>
      </c>
      <c r="AY9" s="56">
        <v>0</v>
      </c>
      <c r="AZ9" s="56">
        <v>407398</v>
      </c>
      <c r="BA9" s="56">
        <v>611583</v>
      </c>
      <c r="BB9" s="56">
        <v>253437.1</v>
      </c>
      <c r="BC9" s="56">
        <v>725002.8</v>
      </c>
      <c r="BD9" s="56">
        <v>0</v>
      </c>
      <c r="BE9" s="56">
        <v>0</v>
      </c>
      <c r="BF9" s="56">
        <v>0</v>
      </c>
      <c r="BG9" s="56">
        <v>675</v>
      </c>
      <c r="BH9" s="56">
        <v>2340000</v>
      </c>
      <c r="BI9" s="56">
        <v>2340000</v>
      </c>
      <c r="BJ9" s="56">
        <v>0</v>
      </c>
      <c r="BK9" s="56">
        <v>0</v>
      </c>
      <c r="BL9" s="56">
        <v>0</v>
      </c>
      <c r="BM9" s="56">
        <v>0</v>
      </c>
      <c r="BN9" s="56">
        <v>0</v>
      </c>
      <c r="BO9" s="56">
        <v>0</v>
      </c>
      <c r="BP9" s="56">
        <v>0</v>
      </c>
      <c r="BQ9" s="56">
        <v>0</v>
      </c>
      <c r="BR9" s="56">
        <v>0</v>
      </c>
      <c r="BS9" s="56">
        <v>0</v>
      </c>
      <c r="BT9" s="56">
        <v>0</v>
      </c>
      <c r="BU9" s="56">
        <v>0</v>
      </c>
      <c r="BV9" s="56">
        <v>0</v>
      </c>
      <c r="BW9" s="56">
        <v>0</v>
      </c>
      <c r="BX9" s="56">
        <v>0</v>
      </c>
      <c r="BY9" s="56">
        <v>0</v>
      </c>
      <c r="BZ9" s="56">
        <v>30066740.850000001</v>
      </c>
      <c r="CA9" s="56">
        <v>500000</v>
      </c>
      <c r="CB9" s="56">
        <v>11158636.779999999</v>
      </c>
      <c r="CC9" s="56">
        <v>7302296.4100000001</v>
      </c>
      <c r="CD9" s="56">
        <v>802678.32</v>
      </c>
      <c r="CE9" s="56">
        <v>158068.34</v>
      </c>
      <c r="CF9" s="56">
        <v>9725810</v>
      </c>
      <c r="CG9" s="56">
        <v>0</v>
      </c>
      <c r="CH9" s="56">
        <v>0</v>
      </c>
      <c r="CI9" s="56">
        <v>0</v>
      </c>
      <c r="CJ9" s="56">
        <v>0</v>
      </c>
      <c r="CK9" s="56">
        <v>0</v>
      </c>
      <c r="CL9" s="56">
        <v>414000</v>
      </c>
      <c r="CM9" s="56">
        <v>0</v>
      </c>
      <c r="CN9" s="56">
        <v>0</v>
      </c>
      <c r="CO9" s="56">
        <v>0</v>
      </c>
      <c r="CP9" s="56">
        <v>5251</v>
      </c>
      <c r="CQ9" s="56">
        <v>0</v>
      </c>
      <c r="CR9" s="56">
        <v>0</v>
      </c>
      <c r="CS9" s="56">
        <v>0</v>
      </c>
      <c r="CT9" s="56">
        <v>0</v>
      </c>
      <c r="CU9" s="56">
        <v>0</v>
      </c>
      <c r="CV9" s="56">
        <v>0</v>
      </c>
      <c r="CW9" s="56">
        <v>0</v>
      </c>
      <c r="CX9" s="56">
        <v>0</v>
      </c>
      <c r="CY9" s="56">
        <v>0</v>
      </c>
      <c r="CZ9" s="56">
        <v>0</v>
      </c>
      <c r="DA9" s="56">
        <v>0</v>
      </c>
      <c r="DB9" s="56">
        <v>0</v>
      </c>
      <c r="DC9" s="56">
        <v>0</v>
      </c>
      <c r="DD9" s="56">
        <v>0</v>
      </c>
      <c r="DE9" s="56">
        <v>0</v>
      </c>
      <c r="DF9" s="56">
        <v>0</v>
      </c>
      <c r="DG9" s="63">
        <v>0</v>
      </c>
    </row>
    <row r="10" spans="1:111" ht="15.4" customHeight="1">
      <c r="A10" s="92" t="s">
        <v>1364</v>
      </c>
      <c r="B10" s="93"/>
      <c r="C10" s="93"/>
      <c r="D10" s="57" t="s">
        <v>72</v>
      </c>
      <c r="E10" s="56">
        <v>103181664.91</v>
      </c>
      <c r="F10" s="56">
        <v>35093751.210000001</v>
      </c>
      <c r="G10" s="56">
        <v>7880415.4299999997</v>
      </c>
      <c r="H10" s="56">
        <v>9327174.8900000006</v>
      </c>
      <c r="I10" s="56">
        <v>8369896.1100000003</v>
      </c>
      <c r="J10" s="56">
        <v>48860</v>
      </c>
      <c r="K10" s="56">
        <v>3103868</v>
      </c>
      <c r="L10" s="56">
        <v>3133889.3</v>
      </c>
      <c r="M10" s="56">
        <v>1189106.55</v>
      </c>
      <c r="N10" s="56">
        <v>0</v>
      </c>
      <c r="O10" s="56">
        <v>0</v>
      </c>
      <c r="P10" s="56">
        <v>926525.9</v>
      </c>
      <c r="Q10" s="56">
        <v>48960</v>
      </c>
      <c r="R10" s="56">
        <v>14740</v>
      </c>
      <c r="S10" s="56">
        <v>1050315.03</v>
      </c>
      <c r="T10" s="56">
        <v>49265177.670000002</v>
      </c>
      <c r="U10" s="56">
        <v>623014.5</v>
      </c>
      <c r="V10" s="56">
        <v>753341.27</v>
      </c>
      <c r="W10" s="56">
        <v>812353.91</v>
      </c>
      <c r="X10" s="56">
        <v>9215.91</v>
      </c>
      <c r="Y10" s="56">
        <v>55941.64</v>
      </c>
      <c r="Z10" s="56">
        <v>882266.51</v>
      </c>
      <c r="AA10" s="56">
        <v>414037.04</v>
      </c>
      <c r="AB10" s="56">
        <v>9851.33</v>
      </c>
      <c r="AC10" s="56">
        <v>2702342.23</v>
      </c>
      <c r="AD10" s="56">
        <v>2034286.18</v>
      </c>
      <c r="AE10" s="56">
        <v>557250</v>
      </c>
      <c r="AF10" s="56">
        <v>1264731.68</v>
      </c>
      <c r="AG10" s="56">
        <v>1427795</v>
      </c>
      <c r="AH10" s="56">
        <v>262950</v>
      </c>
      <c r="AI10" s="56">
        <v>475472.57</v>
      </c>
      <c r="AJ10" s="56">
        <v>830485.08</v>
      </c>
      <c r="AK10" s="56">
        <v>463919.08</v>
      </c>
      <c r="AL10" s="56">
        <v>0</v>
      </c>
      <c r="AM10" s="56">
        <v>0</v>
      </c>
      <c r="AN10" s="56">
        <v>2348561.83</v>
      </c>
      <c r="AO10" s="56">
        <v>28640843.52</v>
      </c>
      <c r="AP10" s="56">
        <v>249966.72</v>
      </c>
      <c r="AQ10" s="56">
        <v>102272</v>
      </c>
      <c r="AR10" s="56">
        <v>925260.77</v>
      </c>
      <c r="AS10" s="56">
        <v>1074011</v>
      </c>
      <c r="AT10" s="56">
        <v>0</v>
      </c>
      <c r="AU10" s="56">
        <v>2345007.9</v>
      </c>
      <c r="AV10" s="56">
        <v>4195604.0999999996</v>
      </c>
      <c r="AW10" s="56">
        <v>80892</v>
      </c>
      <c r="AX10" s="56">
        <v>3386414.6</v>
      </c>
      <c r="AY10" s="56">
        <v>0</v>
      </c>
      <c r="AZ10" s="56">
        <v>407398</v>
      </c>
      <c r="BA10" s="56">
        <v>28377</v>
      </c>
      <c r="BB10" s="56">
        <v>143642.5</v>
      </c>
      <c r="BC10" s="56">
        <v>148880</v>
      </c>
      <c r="BD10" s="56">
        <v>0</v>
      </c>
      <c r="BE10" s="56">
        <v>0</v>
      </c>
      <c r="BF10" s="56">
        <v>0</v>
      </c>
      <c r="BG10" s="56">
        <v>0</v>
      </c>
      <c r="BH10" s="56">
        <v>0</v>
      </c>
      <c r="BI10" s="56">
        <v>0</v>
      </c>
      <c r="BJ10" s="56">
        <v>0</v>
      </c>
      <c r="BK10" s="56">
        <v>0</v>
      </c>
      <c r="BL10" s="56">
        <v>0</v>
      </c>
      <c r="BM10" s="56">
        <v>0</v>
      </c>
      <c r="BN10" s="56">
        <v>0</v>
      </c>
      <c r="BO10" s="56">
        <v>0</v>
      </c>
      <c r="BP10" s="56">
        <v>0</v>
      </c>
      <c r="BQ10" s="56">
        <v>0</v>
      </c>
      <c r="BR10" s="56">
        <v>0</v>
      </c>
      <c r="BS10" s="56">
        <v>0</v>
      </c>
      <c r="BT10" s="56">
        <v>0</v>
      </c>
      <c r="BU10" s="56">
        <v>0</v>
      </c>
      <c r="BV10" s="56">
        <v>0</v>
      </c>
      <c r="BW10" s="56">
        <v>0</v>
      </c>
      <c r="BX10" s="56">
        <v>0</v>
      </c>
      <c r="BY10" s="56">
        <v>0</v>
      </c>
      <c r="BZ10" s="56">
        <v>14627131.93</v>
      </c>
      <c r="CA10" s="56">
        <v>0</v>
      </c>
      <c r="CB10" s="56">
        <v>6301190.9299999997</v>
      </c>
      <c r="CC10" s="56">
        <v>196730</v>
      </c>
      <c r="CD10" s="56">
        <v>0</v>
      </c>
      <c r="CE10" s="56">
        <v>0</v>
      </c>
      <c r="CF10" s="56">
        <v>7709960</v>
      </c>
      <c r="CG10" s="56">
        <v>0</v>
      </c>
      <c r="CH10" s="56">
        <v>0</v>
      </c>
      <c r="CI10" s="56">
        <v>0</v>
      </c>
      <c r="CJ10" s="56">
        <v>0</v>
      </c>
      <c r="CK10" s="56">
        <v>0</v>
      </c>
      <c r="CL10" s="56">
        <v>414000</v>
      </c>
      <c r="CM10" s="56">
        <v>0</v>
      </c>
      <c r="CN10" s="56">
        <v>0</v>
      </c>
      <c r="CO10" s="56">
        <v>0</v>
      </c>
      <c r="CP10" s="56">
        <v>5251</v>
      </c>
      <c r="CQ10" s="56">
        <v>0</v>
      </c>
      <c r="CR10" s="56">
        <v>0</v>
      </c>
      <c r="CS10" s="56">
        <v>0</v>
      </c>
      <c r="CT10" s="56">
        <v>0</v>
      </c>
      <c r="CU10" s="56">
        <v>0</v>
      </c>
      <c r="CV10" s="56">
        <v>0</v>
      </c>
      <c r="CW10" s="56">
        <v>0</v>
      </c>
      <c r="CX10" s="56">
        <v>0</v>
      </c>
      <c r="CY10" s="56">
        <v>0</v>
      </c>
      <c r="CZ10" s="56">
        <v>0</v>
      </c>
      <c r="DA10" s="56">
        <v>0</v>
      </c>
      <c r="DB10" s="56">
        <v>0</v>
      </c>
      <c r="DC10" s="56">
        <v>0</v>
      </c>
      <c r="DD10" s="56">
        <v>0</v>
      </c>
      <c r="DE10" s="56">
        <v>0</v>
      </c>
      <c r="DF10" s="56">
        <v>0</v>
      </c>
      <c r="DG10" s="63">
        <v>0</v>
      </c>
    </row>
    <row r="11" spans="1:111" ht="15.4" customHeight="1">
      <c r="A11" s="92" t="s">
        <v>1365</v>
      </c>
      <c r="B11" s="93"/>
      <c r="C11" s="93"/>
      <c r="D11" s="57" t="s">
        <v>1366</v>
      </c>
      <c r="E11" s="56">
        <v>40000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40000</v>
      </c>
      <c r="U11" s="56">
        <v>40000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56">
        <v>0</v>
      </c>
      <c r="AJ11" s="56">
        <v>0</v>
      </c>
      <c r="AK11" s="56">
        <v>0</v>
      </c>
      <c r="AL11" s="56">
        <v>0</v>
      </c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0</v>
      </c>
      <c r="AT11" s="56">
        <v>0</v>
      </c>
      <c r="AU11" s="56">
        <v>0</v>
      </c>
      <c r="AV11" s="56">
        <v>0</v>
      </c>
      <c r="AW11" s="56">
        <v>0</v>
      </c>
      <c r="AX11" s="56">
        <v>0</v>
      </c>
      <c r="AY11" s="56">
        <v>0</v>
      </c>
      <c r="AZ11" s="56">
        <v>0</v>
      </c>
      <c r="BA11" s="56">
        <v>0</v>
      </c>
      <c r="BB11" s="56">
        <v>0</v>
      </c>
      <c r="BC11" s="56">
        <v>0</v>
      </c>
      <c r="BD11" s="56">
        <v>0</v>
      </c>
      <c r="BE11" s="56">
        <v>0</v>
      </c>
      <c r="BF11" s="56">
        <v>0</v>
      </c>
      <c r="BG11" s="56">
        <v>0</v>
      </c>
      <c r="BH11" s="56">
        <v>0</v>
      </c>
      <c r="BI11" s="56">
        <v>0</v>
      </c>
      <c r="BJ11" s="56">
        <v>0</v>
      </c>
      <c r="BK11" s="56">
        <v>0</v>
      </c>
      <c r="BL11" s="56">
        <v>0</v>
      </c>
      <c r="BM11" s="56">
        <v>0</v>
      </c>
      <c r="BN11" s="56">
        <v>0</v>
      </c>
      <c r="BO11" s="56">
        <v>0</v>
      </c>
      <c r="BP11" s="56">
        <v>0</v>
      </c>
      <c r="BQ11" s="56">
        <v>0</v>
      </c>
      <c r="BR11" s="56">
        <v>0</v>
      </c>
      <c r="BS11" s="56">
        <v>0</v>
      </c>
      <c r="BT11" s="56">
        <v>0</v>
      </c>
      <c r="BU11" s="56">
        <v>0</v>
      </c>
      <c r="BV11" s="56">
        <v>0</v>
      </c>
      <c r="BW11" s="56">
        <v>0</v>
      </c>
      <c r="BX11" s="56">
        <v>0</v>
      </c>
      <c r="BY11" s="56">
        <v>0</v>
      </c>
      <c r="BZ11" s="56">
        <v>0</v>
      </c>
      <c r="CA11" s="56">
        <v>0</v>
      </c>
      <c r="CB11" s="56">
        <v>0</v>
      </c>
      <c r="CC11" s="56">
        <v>0</v>
      </c>
      <c r="CD11" s="56">
        <v>0</v>
      </c>
      <c r="CE11" s="56">
        <v>0</v>
      </c>
      <c r="CF11" s="56">
        <v>0</v>
      </c>
      <c r="CG11" s="56">
        <v>0</v>
      </c>
      <c r="CH11" s="56">
        <v>0</v>
      </c>
      <c r="CI11" s="56">
        <v>0</v>
      </c>
      <c r="CJ11" s="56">
        <v>0</v>
      </c>
      <c r="CK11" s="56">
        <v>0</v>
      </c>
      <c r="CL11" s="56">
        <v>0</v>
      </c>
      <c r="CM11" s="56">
        <v>0</v>
      </c>
      <c r="CN11" s="56">
        <v>0</v>
      </c>
      <c r="CO11" s="56">
        <v>0</v>
      </c>
      <c r="CP11" s="56">
        <v>0</v>
      </c>
      <c r="CQ11" s="56">
        <v>0</v>
      </c>
      <c r="CR11" s="56">
        <v>0</v>
      </c>
      <c r="CS11" s="56">
        <v>0</v>
      </c>
      <c r="CT11" s="56">
        <v>0</v>
      </c>
      <c r="CU11" s="56">
        <v>0</v>
      </c>
      <c r="CV11" s="56">
        <v>0</v>
      </c>
      <c r="CW11" s="56">
        <v>0</v>
      </c>
      <c r="CX11" s="56">
        <v>0</v>
      </c>
      <c r="CY11" s="56">
        <v>0</v>
      </c>
      <c r="CZ11" s="56">
        <v>0</v>
      </c>
      <c r="DA11" s="56">
        <v>0</v>
      </c>
      <c r="DB11" s="56">
        <v>0</v>
      </c>
      <c r="DC11" s="56">
        <v>0</v>
      </c>
      <c r="DD11" s="56">
        <v>0</v>
      </c>
      <c r="DE11" s="56">
        <v>0</v>
      </c>
      <c r="DF11" s="56">
        <v>0</v>
      </c>
      <c r="DG11" s="63">
        <v>0</v>
      </c>
    </row>
    <row r="12" spans="1:111" ht="15.4" customHeight="1">
      <c r="A12" s="92" t="s">
        <v>1367</v>
      </c>
      <c r="B12" s="93"/>
      <c r="C12" s="93"/>
      <c r="D12" s="57" t="s">
        <v>1368</v>
      </c>
      <c r="E12" s="56">
        <v>40000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40000</v>
      </c>
      <c r="U12" s="56">
        <v>40000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  <c r="AN12" s="56">
        <v>0</v>
      </c>
      <c r="AO12" s="56">
        <v>0</v>
      </c>
      <c r="AP12" s="56">
        <v>0</v>
      </c>
      <c r="AQ12" s="56">
        <v>0</v>
      </c>
      <c r="AR12" s="56">
        <v>0</v>
      </c>
      <c r="AS12" s="56">
        <v>0</v>
      </c>
      <c r="AT12" s="56">
        <v>0</v>
      </c>
      <c r="AU12" s="56">
        <v>0</v>
      </c>
      <c r="AV12" s="56">
        <v>0</v>
      </c>
      <c r="AW12" s="56">
        <v>0</v>
      </c>
      <c r="AX12" s="56">
        <v>0</v>
      </c>
      <c r="AY12" s="56">
        <v>0</v>
      </c>
      <c r="AZ12" s="56">
        <v>0</v>
      </c>
      <c r="BA12" s="56">
        <v>0</v>
      </c>
      <c r="BB12" s="56">
        <v>0</v>
      </c>
      <c r="BC12" s="56">
        <v>0</v>
      </c>
      <c r="BD12" s="56">
        <v>0</v>
      </c>
      <c r="BE12" s="56">
        <v>0</v>
      </c>
      <c r="BF12" s="56">
        <v>0</v>
      </c>
      <c r="BG12" s="56">
        <v>0</v>
      </c>
      <c r="BH12" s="56">
        <v>0</v>
      </c>
      <c r="BI12" s="56">
        <v>0</v>
      </c>
      <c r="BJ12" s="56">
        <v>0</v>
      </c>
      <c r="BK12" s="56">
        <v>0</v>
      </c>
      <c r="BL12" s="56">
        <v>0</v>
      </c>
      <c r="BM12" s="56">
        <v>0</v>
      </c>
      <c r="BN12" s="56">
        <v>0</v>
      </c>
      <c r="BO12" s="56">
        <v>0</v>
      </c>
      <c r="BP12" s="56">
        <v>0</v>
      </c>
      <c r="BQ12" s="56">
        <v>0</v>
      </c>
      <c r="BR12" s="56">
        <v>0</v>
      </c>
      <c r="BS12" s="56">
        <v>0</v>
      </c>
      <c r="BT12" s="56">
        <v>0</v>
      </c>
      <c r="BU12" s="56">
        <v>0</v>
      </c>
      <c r="BV12" s="56">
        <v>0</v>
      </c>
      <c r="BW12" s="56">
        <v>0</v>
      </c>
      <c r="BX12" s="56">
        <v>0</v>
      </c>
      <c r="BY12" s="56">
        <v>0</v>
      </c>
      <c r="BZ12" s="56">
        <v>0</v>
      </c>
      <c r="CA12" s="56">
        <v>0</v>
      </c>
      <c r="CB12" s="56">
        <v>0</v>
      </c>
      <c r="CC12" s="56">
        <v>0</v>
      </c>
      <c r="CD12" s="56">
        <v>0</v>
      </c>
      <c r="CE12" s="56">
        <v>0</v>
      </c>
      <c r="CF12" s="56">
        <v>0</v>
      </c>
      <c r="CG12" s="56">
        <v>0</v>
      </c>
      <c r="CH12" s="56">
        <v>0</v>
      </c>
      <c r="CI12" s="56">
        <v>0</v>
      </c>
      <c r="CJ12" s="56">
        <v>0</v>
      </c>
      <c r="CK12" s="56">
        <v>0</v>
      </c>
      <c r="CL12" s="56">
        <v>0</v>
      </c>
      <c r="CM12" s="56">
        <v>0</v>
      </c>
      <c r="CN12" s="56">
        <v>0</v>
      </c>
      <c r="CO12" s="56">
        <v>0</v>
      </c>
      <c r="CP12" s="56">
        <v>0</v>
      </c>
      <c r="CQ12" s="56">
        <v>0</v>
      </c>
      <c r="CR12" s="56">
        <v>0</v>
      </c>
      <c r="CS12" s="56">
        <v>0</v>
      </c>
      <c r="CT12" s="56">
        <v>0</v>
      </c>
      <c r="CU12" s="56">
        <v>0</v>
      </c>
      <c r="CV12" s="56">
        <v>0</v>
      </c>
      <c r="CW12" s="56">
        <v>0</v>
      </c>
      <c r="CX12" s="56">
        <v>0</v>
      </c>
      <c r="CY12" s="56">
        <v>0</v>
      </c>
      <c r="CZ12" s="56">
        <v>0</v>
      </c>
      <c r="DA12" s="56">
        <v>0</v>
      </c>
      <c r="DB12" s="56">
        <v>0</v>
      </c>
      <c r="DC12" s="56">
        <v>0</v>
      </c>
      <c r="DD12" s="56">
        <v>0</v>
      </c>
      <c r="DE12" s="56">
        <v>0</v>
      </c>
      <c r="DF12" s="56">
        <v>0</v>
      </c>
      <c r="DG12" s="63">
        <v>0</v>
      </c>
    </row>
    <row r="13" spans="1:111" ht="15.4" customHeight="1">
      <c r="A13" s="92" t="s">
        <v>1369</v>
      </c>
      <c r="B13" s="93"/>
      <c r="C13" s="93"/>
      <c r="D13" s="57" t="s">
        <v>1370</v>
      </c>
      <c r="E13" s="56">
        <v>37054551.770000003</v>
      </c>
      <c r="F13" s="56">
        <v>14093532.49</v>
      </c>
      <c r="G13" s="56">
        <v>3303456</v>
      </c>
      <c r="H13" s="56">
        <v>3415950</v>
      </c>
      <c r="I13" s="56">
        <v>2513130.9700000002</v>
      </c>
      <c r="J13" s="56">
        <v>48860</v>
      </c>
      <c r="K13" s="56">
        <v>2151062</v>
      </c>
      <c r="L13" s="56">
        <v>1518805.85</v>
      </c>
      <c r="M13" s="56">
        <v>604427.32999999996</v>
      </c>
      <c r="N13" s="56">
        <v>0</v>
      </c>
      <c r="O13" s="56">
        <v>0</v>
      </c>
      <c r="P13" s="56">
        <v>101567.52</v>
      </c>
      <c r="Q13" s="56">
        <v>0</v>
      </c>
      <c r="R13" s="56">
        <v>14740</v>
      </c>
      <c r="S13" s="56">
        <v>421532.82</v>
      </c>
      <c r="T13" s="56">
        <v>9450118.2400000002</v>
      </c>
      <c r="U13" s="56">
        <v>10380.59</v>
      </c>
      <c r="V13" s="56">
        <v>33332.639999999999</v>
      </c>
      <c r="W13" s="56">
        <v>0</v>
      </c>
      <c r="X13" s="56">
        <v>52</v>
      </c>
      <c r="Y13" s="56">
        <v>12635.5</v>
      </c>
      <c r="Z13" s="56">
        <v>18899.47</v>
      </c>
      <c r="AA13" s="56">
        <v>24198.86</v>
      </c>
      <c r="AB13" s="56">
        <v>9851.33</v>
      </c>
      <c r="AC13" s="56">
        <v>76829.600000000006</v>
      </c>
      <c r="AD13" s="56">
        <v>169496.35</v>
      </c>
      <c r="AE13" s="56">
        <v>421399</v>
      </c>
      <c r="AF13" s="56">
        <v>745095.38</v>
      </c>
      <c r="AG13" s="56">
        <v>123095</v>
      </c>
      <c r="AH13" s="56">
        <v>22338</v>
      </c>
      <c r="AI13" s="56">
        <v>85142</v>
      </c>
      <c r="AJ13" s="56">
        <v>351926.88</v>
      </c>
      <c r="AK13" s="56">
        <v>139021.75</v>
      </c>
      <c r="AL13" s="56">
        <v>0</v>
      </c>
      <c r="AM13" s="56">
        <v>0</v>
      </c>
      <c r="AN13" s="56">
        <v>385225.48</v>
      </c>
      <c r="AO13" s="56">
        <v>5626297.5300000003</v>
      </c>
      <c r="AP13" s="56">
        <v>123674.11</v>
      </c>
      <c r="AQ13" s="56">
        <v>11400</v>
      </c>
      <c r="AR13" s="56">
        <v>925260.77</v>
      </c>
      <c r="AS13" s="56">
        <v>127474</v>
      </c>
      <c r="AT13" s="56">
        <v>0</v>
      </c>
      <c r="AU13" s="56">
        <v>7092</v>
      </c>
      <c r="AV13" s="56">
        <v>142088</v>
      </c>
      <c r="AW13" s="56">
        <v>0</v>
      </c>
      <c r="AX13" s="56">
        <v>0</v>
      </c>
      <c r="AY13" s="56">
        <v>0</v>
      </c>
      <c r="AZ13" s="56">
        <v>0</v>
      </c>
      <c r="BA13" s="56">
        <v>0</v>
      </c>
      <c r="BB13" s="56">
        <v>36384</v>
      </c>
      <c r="BC13" s="56">
        <v>105704</v>
      </c>
      <c r="BD13" s="56">
        <v>0</v>
      </c>
      <c r="BE13" s="56">
        <v>0</v>
      </c>
      <c r="BF13" s="56">
        <v>0</v>
      </c>
      <c r="BG13" s="56">
        <v>0</v>
      </c>
      <c r="BH13" s="56">
        <v>0</v>
      </c>
      <c r="BI13" s="56">
        <v>0</v>
      </c>
      <c r="BJ13" s="56">
        <v>0</v>
      </c>
      <c r="BK13" s="56">
        <v>0</v>
      </c>
      <c r="BL13" s="56">
        <v>0</v>
      </c>
      <c r="BM13" s="56">
        <v>0</v>
      </c>
      <c r="BN13" s="56">
        <v>0</v>
      </c>
      <c r="BO13" s="56">
        <v>0</v>
      </c>
      <c r="BP13" s="56">
        <v>0</v>
      </c>
      <c r="BQ13" s="56">
        <v>0</v>
      </c>
      <c r="BR13" s="56">
        <v>0</v>
      </c>
      <c r="BS13" s="56">
        <v>0</v>
      </c>
      <c r="BT13" s="56">
        <v>0</v>
      </c>
      <c r="BU13" s="56">
        <v>0</v>
      </c>
      <c r="BV13" s="56">
        <v>0</v>
      </c>
      <c r="BW13" s="56">
        <v>0</v>
      </c>
      <c r="BX13" s="56">
        <v>0</v>
      </c>
      <c r="BY13" s="56">
        <v>0</v>
      </c>
      <c r="BZ13" s="56">
        <v>13368813.039999999</v>
      </c>
      <c r="CA13" s="56">
        <v>0</v>
      </c>
      <c r="CB13" s="56">
        <v>5239602.04</v>
      </c>
      <c r="CC13" s="56">
        <v>0</v>
      </c>
      <c r="CD13" s="56">
        <v>0</v>
      </c>
      <c r="CE13" s="56">
        <v>0</v>
      </c>
      <c r="CF13" s="56">
        <v>7709960</v>
      </c>
      <c r="CG13" s="56">
        <v>0</v>
      </c>
      <c r="CH13" s="56">
        <v>0</v>
      </c>
      <c r="CI13" s="56">
        <v>0</v>
      </c>
      <c r="CJ13" s="56">
        <v>0</v>
      </c>
      <c r="CK13" s="56">
        <v>0</v>
      </c>
      <c r="CL13" s="56">
        <v>414000</v>
      </c>
      <c r="CM13" s="56">
        <v>0</v>
      </c>
      <c r="CN13" s="56">
        <v>0</v>
      </c>
      <c r="CO13" s="56">
        <v>0</v>
      </c>
      <c r="CP13" s="56">
        <v>5251</v>
      </c>
      <c r="CQ13" s="56">
        <v>0</v>
      </c>
      <c r="CR13" s="56">
        <v>0</v>
      </c>
      <c r="CS13" s="56">
        <v>0</v>
      </c>
      <c r="CT13" s="56">
        <v>0</v>
      </c>
      <c r="CU13" s="56">
        <v>0</v>
      </c>
      <c r="CV13" s="56">
        <v>0</v>
      </c>
      <c r="CW13" s="56">
        <v>0</v>
      </c>
      <c r="CX13" s="56">
        <v>0</v>
      </c>
      <c r="CY13" s="56">
        <v>0</v>
      </c>
      <c r="CZ13" s="56">
        <v>0</v>
      </c>
      <c r="DA13" s="56">
        <v>0</v>
      </c>
      <c r="DB13" s="56">
        <v>0</v>
      </c>
      <c r="DC13" s="56">
        <v>0</v>
      </c>
      <c r="DD13" s="56">
        <v>0</v>
      </c>
      <c r="DE13" s="56">
        <v>0</v>
      </c>
      <c r="DF13" s="56">
        <v>0</v>
      </c>
      <c r="DG13" s="63">
        <v>0</v>
      </c>
    </row>
    <row r="14" spans="1:111" ht="15.4" customHeight="1">
      <c r="A14" s="92" t="s">
        <v>1371</v>
      </c>
      <c r="B14" s="93"/>
      <c r="C14" s="93"/>
      <c r="D14" s="57" t="s">
        <v>1372</v>
      </c>
      <c r="E14" s="56">
        <v>9915117.5099999998</v>
      </c>
      <c r="F14" s="56">
        <v>9641614.6099999994</v>
      </c>
      <c r="G14" s="56">
        <v>2244814</v>
      </c>
      <c r="H14" s="56">
        <v>2522681</v>
      </c>
      <c r="I14" s="56">
        <v>1893228.22</v>
      </c>
      <c r="J14" s="56">
        <v>27040</v>
      </c>
      <c r="K14" s="56">
        <v>1400965</v>
      </c>
      <c r="L14" s="56">
        <v>1078087.6599999999</v>
      </c>
      <c r="M14" s="56">
        <v>431235.21</v>
      </c>
      <c r="N14" s="56">
        <v>0</v>
      </c>
      <c r="O14" s="56">
        <v>0</v>
      </c>
      <c r="P14" s="56">
        <v>43563.519999999997</v>
      </c>
      <c r="Q14" s="56">
        <v>0</v>
      </c>
      <c r="R14" s="56">
        <v>0</v>
      </c>
      <c r="S14" s="56">
        <v>0</v>
      </c>
      <c r="T14" s="56">
        <v>150238.9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6">
        <v>0</v>
      </c>
      <c r="AN14" s="56">
        <v>0</v>
      </c>
      <c r="AO14" s="56">
        <v>43526.32</v>
      </c>
      <c r="AP14" s="56">
        <v>106712.58</v>
      </c>
      <c r="AQ14" s="56">
        <v>0</v>
      </c>
      <c r="AR14" s="56">
        <v>0</v>
      </c>
      <c r="AS14" s="56">
        <v>0</v>
      </c>
      <c r="AT14" s="56">
        <v>0</v>
      </c>
      <c r="AU14" s="56">
        <v>0</v>
      </c>
      <c r="AV14" s="56">
        <v>123264</v>
      </c>
      <c r="AW14" s="56">
        <v>0</v>
      </c>
      <c r="AX14" s="56">
        <v>0</v>
      </c>
      <c r="AY14" s="56">
        <v>0</v>
      </c>
      <c r="AZ14" s="56">
        <v>0</v>
      </c>
      <c r="BA14" s="56">
        <v>0</v>
      </c>
      <c r="BB14" s="56">
        <v>32884</v>
      </c>
      <c r="BC14" s="56">
        <v>90380</v>
      </c>
      <c r="BD14" s="56">
        <v>0</v>
      </c>
      <c r="BE14" s="56">
        <v>0</v>
      </c>
      <c r="BF14" s="56">
        <v>0</v>
      </c>
      <c r="BG14" s="56">
        <v>0</v>
      </c>
      <c r="BH14" s="56">
        <v>0</v>
      </c>
      <c r="BI14" s="56">
        <v>0</v>
      </c>
      <c r="BJ14" s="56">
        <v>0</v>
      </c>
      <c r="BK14" s="56">
        <v>0</v>
      </c>
      <c r="BL14" s="56">
        <v>0</v>
      </c>
      <c r="BM14" s="56">
        <v>0</v>
      </c>
      <c r="BN14" s="56">
        <v>0</v>
      </c>
      <c r="BO14" s="56">
        <v>0</v>
      </c>
      <c r="BP14" s="56">
        <v>0</v>
      </c>
      <c r="BQ14" s="56">
        <v>0</v>
      </c>
      <c r="BR14" s="56">
        <v>0</v>
      </c>
      <c r="BS14" s="56">
        <v>0</v>
      </c>
      <c r="BT14" s="56">
        <v>0</v>
      </c>
      <c r="BU14" s="56">
        <v>0</v>
      </c>
      <c r="BV14" s="56">
        <v>0</v>
      </c>
      <c r="BW14" s="56">
        <v>0</v>
      </c>
      <c r="BX14" s="56">
        <v>0</v>
      </c>
      <c r="BY14" s="56">
        <v>0</v>
      </c>
      <c r="BZ14" s="56">
        <v>0</v>
      </c>
      <c r="CA14" s="56">
        <v>0</v>
      </c>
      <c r="CB14" s="56">
        <v>0</v>
      </c>
      <c r="CC14" s="56">
        <v>0</v>
      </c>
      <c r="CD14" s="56">
        <v>0</v>
      </c>
      <c r="CE14" s="56">
        <v>0</v>
      </c>
      <c r="CF14" s="56">
        <v>0</v>
      </c>
      <c r="CG14" s="56">
        <v>0</v>
      </c>
      <c r="CH14" s="56">
        <v>0</v>
      </c>
      <c r="CI14" s="56">
        <v>0</v>
      </c>
      <c r="CJ14" s="56">
        <v>0</v>
      </c>
      <c r="CK14" s="56">
        <v>0</v>
      </c>
      <c r="CL14" s="56">
        <v>0</v>
      </c>
      <c r="CM14" s="56">
        <v>0</v>
      </c>
      <c r="CN14" s="56">
        <v>0</v>
      </c>
      <c r="CO14" s="56">
        <v>0</v>
      </c>
      <c r="CP14" s="56">
        <v>0</v>
      </c>
      <c r="CQ14" s="56">
        <v>0</v>
      </c>
      <c r="CR14" s="56">
        <v>0</v>
      </c>
      <c r="CS14" s="56">
        <v>0</v>
      </c>
      <c r="CT14" s="56">
        <v>0</v>
      </c>
      <c r="CU14" s="56">
        <v>0</v>
      </c>
      <c r="CV14" s="56">
        <v>0</v>
      </c>
      <c r="CW14" s="56">
        <v>0</v>
      </c>
      <c r="CX14" s="56">
        <v>0</v>
      </c>
      <c r="CY14" s="56">
        <v>0</v>
      </c>
      <c r="CZ14" s="56">
        <v>0</v>
      </c>
      <c r="DA14" s="56">
        <v>0</v>
      </c>
      <c r="DB14" s="56">
        <v>0</v>
      </c>
      <c r="DC14" s="56">
        <v>0</v>
      </c>
      <c r="DD14" s="56">
        <v>0</v>
      </c>
      <c r="DE14" s="56">
        <v>0</v>
      </c>
      <c r="DF14" s="56">
        <v>0</v>
      </c>
      <c r="DG14" s="63">
        <v>0</v>
      </c>
    </row>
    <row r="15" spans="1:111" ht="15.4" customHeight="1">
      <c r="A15" s="92" t="s">
        <v>1373</v>
      </c>
      <c r="B15" s="93"/>
      <c r="C15" s="93"/>
      <c r="D15" s="57" t="s">
        <v>1374</v>
      </c>
      <c r="E15" s="56">
        <v>15305150.52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2422277.48</v>
      </c>
      <c r="U15" s="56">
        <v>2965.75</v>
      </c>
      <c r="V15" s="56">
        <v>31532.639999999999</v>
      </c>
      <c r="W15" s="56">
        <v>0</v>
      </c>
      <c r="X15" s="56">
        <v>0</v>
      </c>
      <c r="Y15" s="56">
        <v>11893</v>
      </c>
      <c r="Z15" s="56">
        <v>13400</v>
      </c>
      <c r="AA15" s="56">
        <v>6275.4</v>
      </c>
      <c r="AB15" s="56">
        <v>0</v>
      </c>
      <c r="AC15" s="56">
        <v>72268.399999999994</v>
      </c>
      <c r="AD15" s="56">
        <v>119001.05</v>
      </c>
      <c r="AE15" s="56">
        <v>421399</v>
      </c>
      <c r="AF15" s="56">
        <v>682460.38</v>
      </c>
      <c r="AG15" s="56">
        <v>63895</v>
      </c>
      <c r="AH15" s="56">
        <v>22338</v>
      </c>
      <c r="AI15" s="56">
        <v>71542</v>
      </c>
      <c r="AJ15" s="56">
        <v>350208.88</v>
      </c>
      <c r="AK15" s="56">
        <v>109183.5</v>
      </c>
      <c r="AL15" s="56">
        <v>0</v>
      </c>
      <c r="AM15" s="56">
        <v>0</v>
      </c>
      <c r="AN15" s="56">
        <v>136038</v>
      </c>
      <c r="AO15" s="56">
        <v>41171.21</v>
      </c>
      <c r="AP15" s="56">
        <v>0</v>
      </c>
      <c r="AQ15" s="56">
        <v>0</v>
      </c>
      <c r="AR15" s="56">
        <v>205389.27</v>
      </c>
      <c r="AS15" s="56">
        <v>58394</v>
      </c>
      <c r="AT15" s="56">
        <v>0</v>
      </c>
      <c r="AU15" s="56">
        <v>2922</v>
      </c>
      <c r="AV15" s="56">
        <v>0</v>
      </c>
      <c r="AW15" s="56">
        <v>0</v>
      </c>
      <c r="AX15" s="56">
        <v>0</v>
      </c>
      <c r="AY15" s="56">
        <v>0</v>
      </c>
      <c r="AZ15" s="56">
        <v>0</v>
      </c>
      <c r="BA15" s="56">
        <v>0</v>
      </c>
      <c r="BB15" s="56">
        <v>0</v>
      </c>
      <c r="BC15" s="56">
        <v>0</v>
      </c>
      <c r="BD15" s="56">
        <v>0</v>
      </c>
      <c r="BE15" s="56">
        <v>0</v>
      </c>
      <c r="BF15" s="56">
        <v>0</v>
      </c>
      <c r="BG15" s="56">
        <v>0</v>
      </c>
      <c r="BH15" s="56">
        <v>0</v>
      </c>
      <c r="BI15" s="56">
        <v>0</v>
      </c>
      <c r="BJ15" s="56">
        <v>0</v>
      </c>
      <c r="BK15" s="56">
        <v>0</v>
      </c>
      <c r="BL15" s="56">
        <v>0</v>
      </c>
      <c r="BM15" s="56">
        <v>0</v>
      </c>
      <c r="BN15" s="56">
        <v>0</v>
      </c>
      <c r="BO15" s="56">
        <v>0</v>
      </c>
      <c r="BP15" s="56">
        <v>0</v>
      </c>
      <c r="BQ15" s="56">
        <v>0</v>
      </c>
      <c r="BR15" s="56">
        <v>0</v>
      </c>
      <c r="BS15" s="56">
        <v>0</v>
      </c>
      <c r="BT15" s="56">
        <v>0</v>
      </c>
      <c r="BU15" s="56">
        <v>0</v>
      </c>
      <c r="BV15" s="56">
        <v>0</v>
      </c>
      <c r="BW15" s="56">
        <v>0</v>
      </c>
      <c r="BX15" s="56">
        <v>0</v>
      </c>
      <c r="BY15" s="56">
        <v>0</v>
      </c>
      <c r="BZ15" s="56">
        <v>12882873.039999999</v>
      </c>
      <c r="CA15" s="56">
        <v>0</v>
      </c>
      <c r="CB15" s="56">
        <v>5167662.04</v>
      </c>
      <c r="CC15" s="56">
        <v>0</v>
      </c>
      <c r="CD15" s="56">
        <v>0</v>
      </c>
      <c r="CE15" s="56">
        <v>0</v>
      </c>
      <c r="CF15" s="56">
        <v>7709960</v>
      </c>
      <c r="CG15" s="56">
        <v>0</v>
      </c>
      <c r="CH15" s="56">
        <v>0</v>
      </c>
      <c r="CI15" s="56">
        <v>0</v>
      </c>
      <c r="CJ15" s="56">
        <v>0</v>
      </c>
      <c r="CK15" s="56">
        <v>0</v>
      </c>
      <c r="CL15" s="56">
        <v>0</v>
      </c>
      <c r="CM15" s="56">
        <v>0</v>
      </c>
      <c r="CN15" s="56">
        <v>0</v>
      </c>
      <c r="CO15" s="56">
        <v>0</v>
      </c>
      <c r="CP15" s="56">
        <v>5251</v>
      </c>
      <c r="CQ15" s="56">
        <v>0</v>
      </c>
      <c r="CR15" s="56">
        <v>0</v>
      </c>
      <c r="CS15" s="56">
        <v>0</v>
      </c>
      <c r="CT15" s="56">
        <v>0</v>
      </c>
      <c r="CU15" s="56">
        <v>0</v>
      </c>
      <c r="CV15" s="56">
        <v>0</v>
      </c>
      <c r="CW15" s="56">
        <v>0</v>
      </c>
      <c r="CX15" s="56">
        <v>0</v>
      </c>
      <c r="CY15" s="56">
        <v>0</v>
      </c>
      <c r="CZ15" s="56">
        <v>0</v>
      </c>
      <c r="DA15" s="56">
        <v>0</v>
      </c>
      <c r="DB15" s="56">
        <v>0</v>
      </c>
      <c r="DC15" s="56">
        <v>0</v>
      </c>
      <c r="DD15" s="56">
        <v>0</v>
      </c>
      <c r="DE15" s="56">
        <v>0</v>
      </c>
      <c r="DF15" s="56">
        <v>0</v>
      </c>
      <c r="DG15" s="63">
        <v>0</v>
      </c>
    </row>
    <row r="16" spans="1:111" ht="15.4" customHeight="1">
      <c r="A16" s="92" t="s">
        <v>1375</v>
      </c>
      <c r="B16" s="93"/>
      <c r="C16" s="93"/>
      <c r="D16" s="57" t="s">
        <v>1368</v>
      </c>
      <c r="E16" s="56">
        <v>3755710.76</v>
      </c>
      <c r="F16" s="56">
        <v>1497540.06</v>
      </c>
      <c r="G16" s="56">
        <v>427208.5</v>
      </c>
      <c r="H16" s="56">
        <v>218444</v>
      </c>
      <c r="I16" s="56">
        <v>34850.86</v>
      </c>
      <c r="J16" s="56">
        <v>0</v>
      </c>
      <c r="K16" s="56">
        <v>519667</v>
      </c>
      <c r="L16" s="56">
        <v>173105.76</v>
      </c>
      <c r="M16" s="56">
        <v>69242.34</v>
      </c>
      <c r="N16" s="56">
        <v>0</v>
      </c>
      <c r="O16" s="56">
        <v>0</v>
      </c>
      <c r="P16" s="56">
        <v>40281.599999999999</v>
      </c>
      <c r="Q16" s="56">
        <v>0</v>
      </c>
      <c r="R16" s="56">
        <v>14740</v>
      </c>
      <c r="S16" s="56">
        <v>0</v>
      </c>
      <c r="T16" s="56">
        <v>1807910.7</v>
      </c>
      <c r="U16" s="56">
        <v>4025.87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1718</v>
      </c>
      <c r="AK16" s="56">
        <v>0</v>
      </c>
      <c r="AL16" s="56">
        <v>0</v>
      </c>
      <c r="AM16" s="56">
        <v>0</v>
      </c>
      <c r="AN16" s="56">
        <v>0</v>
      </c>
      <c r="AO16" s="56">
        <v>1100000</v>
      </c>
      <c r="AP16" s="56">
        <v>0</v>
      </c>
      <c r="AQ16" s="56">
        <v>11400</v>
      </c>
      <c r="AR16" s="56">
        <v>690766.83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56">
        <v>0</v>
      </c>
      <c r="BL16" s="56">
        <v>0</v>
      </c>
      <c r="BM16" s="56">
        <v>0</v>
      </c>
      <c r="BN16" s="56">
        <v>0</v>
      </c>
      <c r="BO16" s="56">
        <v>0</v>
      </c>
      <c r="BP16" s="56">
        <v>0</v>
      </c>
      <c r="BQ16" s="56">
        <v>0</v>
      </c>
      <c r="BR16" s="56">
        <v>0</v>
      </c>
      <c r="BS16" s="56">
        <v>0</v>
      </c>
      <c r="BT16" s="56">
        <v>0</v>
      </c>
      <c r="BU16" s="56">
        <v>0</v>
      </c>
      <c r="BV16" s="56">
        <v>0</v>
      </c>
      <c r="BW16" s="56">
        <v>0</v>
      </c>
      <c r="BX16" s="56">
        <v>0</v>
      </c>
      <c r="BY16" s="56">
        <v>0</v>
      </c>
      <c r="BZ16" s="56">
        <v>450260</v>
      </c>
      <c r="CA16" s="56">
        <v>0</v>
      </c>
      <c r="CB16" s="56">
        <v>36260</v>
      </c>
      <c r="CC16" s="56">
        <v>0</v>
      </c>
      <c r="CD16" s="56">
        <v>0</v>
      </c>
      <c r="CE16" s="56">
        <v>0</v>
      </c>
      <c r="CF16" s="56">
        <v>0</v>
      </c>
      <c r="CG16" s="56">
        <v>0</v>
      </c>
      <c r="CH16" s="56">
        <v>0</v>
      </c>
      <c r="CI16" s="56">
        <v>0</v>
      </c>
      <c r="CJ16" s="56">
        <v>0</v>
      </c>
      <c r="CK16" s="56">
        <v>0</v>
      </c>
      <c r="CL16" s="56">
        <v>414000</v>
      </c>
      <c r="CM16" s="56">
        <v>0</v>
      </c>
      <c r="CN16" s="56">
        <v>0</v>
      </c>
      <c r="CO16" s="56">
        <v>0</v>
      </c>
      <c r="CP16" s="56">
        <v>0</v>
      </c>
      <c r="CQ16" s="56">
        <v>0</v>
      </c>
      <c r="CR16" s="56">
        <v>0</v>
      </c>
      <c r="CS16" s="56">
        <v>0</v>
      </c>
      <c r="CT16" s="56">
        <v>0</v>
      </c>
      <c r="CU16" s="56">
        <v>0</v>
      </c>
      <c r="CV16" s="56">
        <v>0</v>
      </c>
      <c r="CW16" s="56">
        <v>0</v>
      </c>
      <c r="CX16" s="56">
        <v>0</v>
      </c>
      <c r="CY16" s="56">
        <v>0</v>
      </c>
      <c r="CZ16" s="56">
        <v>0</v>
      </c>
      <c r="DA16" s="56">
        <v>0</v>
      </c>
      <c r="DB16" s="56">
        <v>0</v>
      </c>
      <c r="DC16" s="56">
        <v>0</v>
      </c>
      <c r="DD16" s="56">
        <v>0</v>
      </c>
      <c r="DE16" s="56">
        <v>0</v>
      </c>
      <c r="DF16" s="56">
        <v>0</v>
      </c>
      <c r="DG16" s="63">
        <v>0</v>
      </c>
    </row>
    <row r="17" spans="1:111" ht="15.4" customHeight="1">
      <c r="A17" s="92" t="s">
        <v>1376</v>
      </c>
      <c r="B17" s="93"/>
      <c r="C17" s="93"/>
      <c r="D17" s="57" t="s">
        <v>1377</v>
      </c>
      <c r="E17" s="56">
        <v>50000</v>
      </c>
      <c r="F17" s="56">
        <v>0</v>
      </c>
      <c r="G17" s="56">
        <v>0</v>
      </c>
      <c r="H17" s="56">
        <v>0</v>
      </c>
      <c r="I17" s="58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50000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>
        <v>0</v>
      </c>
      <c r="AS17" s="56">
        <v>50000</v>
      </c>
      <c r="AT17" s="56">
        <v>0</v>
      </c>
      <c r="AU17" s="56">
        <v>0</v>
      </c>
      <c r="AV17" s="56">
        <v>0</v>
      </c>
      <c r="AW17" s="56">
        <v>0</v>
      </c>
      <c r="AX17" s="56">
        <v>0</v>
      </c>
      <c r="AY17" s="56">
        <v>0</v>
      </c>
      <c r="AZ17" s="56">
        <v>0</v>
      </c>
      <c r="BA17" s="56">
        <v>0</v>
      </c>
      <c r="BB17" s="56">
        <v>0</v>
      </c>
      <c r="BC17" s="56">
        <v>0</v>
      </c>
      <c r="BD17" s="56">
        <v>0</v>
      </c>
      <c r="BE17" s="56">
        <v>0</v>
      </c>
      <c r="BF17" s="56">
        <v>0</v>
      </c>
      <c r="BG17" s="56">
        <v>0</v>
      </c>
      <c r="BH17" s="56">
        <v>0</v>
      </c>
      <c r="BI17" s="56">
        <v>0</v>
      </c>
      <c r="BJ17" s="56">
        <v>0</v>
      </c>
      <c r="BK17" s="56">
        <v>0</v>
      </c>
      <c r="BL17" s="56">
        <v>0</v>
      </c>
      <c r="BM17" s="56">
        <v>0</v>
      </c>
      <c r="BN17" s="56">
        <v>0</v>
      </c>
      <c r="BO17" s="56">
        <v>0</v>
      </c>
      <c r="BP17" s="56">
        <v>0</v>
      </c>
      <c r="BQ17" s="56">
        <v>0</v>
      </c>
      <c r="BR17" s="56">
        <v>0</v>
      </c>
      <c r="BS17" s="56">
        <v>0</v>
      </c>
      <c r="BT17" s="56">
        <v>0</v>
      </c>
      <c r="BU17" s="56">
        <v>0</v>
      </c>
      <c r="BV17" s="56">
        <v>0</v>
      </c>
      <c r="BW17" s="56">
        <v>0</v>
      </c>
      <c r="BX17" s="56">
        <v>0</v>
      </c>
      <c r="BY17" s="56">
        <v>0</v>
      </c>
      <c r="BZ17" s="56">
        <v>0</v>
      </c>
      <c r="CA17" s="56">
        <v>0</v>
      </c>
      <c r="CB17" s="56">
        <v>0</v>
      </c>
      <c r="CC17" s="56">
        <v>0</v>
      </c>
      <c r="CD17" s="56">
        <v>0</v>
      </c>
      <c r="CE17" s="56">
        <v>0</v>
      </c>
      <c r="CF17" s="56">
        <v>0</v>
      </c>
      <c r="CG17" s="56">
        <v>0</v>
      </c>
      <c r="CH17" s="56">
        <v>0</v>
      </c>
      <c r="CI17" s="56">
        <v>0</v>
      </c>
      <c r="CJ17" s="56">
        <v>0</v>
      </c>
      <c r="CK17" s="56">
        <v>0</v>
      </c>
      <c r="CL17" s="56">
        <v>0</v>
      </c>
      <c r="CM17" s="56">
        <v>0</v>
      </c>
      <c r="CN17" s="56">
        <v>0</v>
      </c>
      <c r="CO17" s="56">
        <v>0</v>
      </c>
      <c r="CP17" s="56">
        <v>0</v>
      </c>
      <c r="CQ17" s="56">
        <v>0</v>
      </c>
      <c r="CR17" s="56">
        <v>0</v>
      </c>
      <c r="CS17" s="56">
        <v>0</v>
      </c>
      <c r="CT17" s="56">
        <v>0</v>
      </c>
      <c r="CU17" s="56">
        <v>0</v>
      </c>
      <c r="CV17" s="56">
        <v>0</v>
      </c>
      <c r="CW17" s="56">
        <v>0</v>
      </c>
      <c r="CX17" s="56">
        <v>0</v>
      </c>
      <c r="CY17" s="56">
        <v>0</v>
      </c>
      <c r="CZ17" s="56">
        <v>0</v>
      </c>
      <c r="DA17" s="56">
        <v>0</v>
      </c>
      <c r="DB17" s="56">
        <v>0</v>
      </c>
      <c r="DC17" s="56">
        <v>0</v>
      </c>
      <c r="DD17" s="56">
        <v>0</v>
      </c>
      <c r="DE17" s="56">
        <v>0</v>
      </c>
      <c r="DF17" s="56">
        <v>0</v>
      </c>
      <c r="DG17" s="63">
        <v>0</v>
      </c>
    </row>
    <row r="18" spans="1:111" ht="15.4" customHeight="1">
      <c r="A18" s="92" t="s">
        <v>1378</v>
      </c>
      <c r="B18" s="93"/>
      <c r="C18" s="93"/>
      <c r="D18" s="57" t="s">
        <v>1379</v>
      </c>
      <c r="E18" s="56">
        <v>8028572.9800000004</v>
      </c>
      <c r="F18" s="56">
        <v>2954377.82</v>
      </c>
      <c r="G18" s="56">
        <v>631433.5</v>
      </c>
      <c r="H18" s="56">
        <v>674825</v>
      </c>
      <c r="I18" s="56">
        <v>585051.89</v>
      </c>
      <c r="J18" s="56">
        <v>21820</v>
      </c>
      <c r="K18" s="56">
        <v>230430</v>
      </c>
      <c r="L18" s="56">
        <v>267612.43</v>
      </c>
      <c r="M18" s="56">
        <v>103949.78</v>
      </c>
      <c r="N18" s="56">
        <v>0</v>
      </c>
      <c r="O18" s="56">
        <v>0</v>
      </c>
      <c r="P18" s="56">
        <v>17722.400000000001</v>
      </c>
      <c r="Q18" s="56">
        <v>0</v>
      </c>
      <c r="R18" s="56">
        <v>0</v>
      </c>
      <c r="S18" s="56">
        <v>421532.82</v>
      </c>
      <c r="T18" s="56">
        <v>5019691.16</v>
      </c>
      <c r="U18" s="56">
        <v>3388.97</v>
      </c>
      <c r="V18" s="56">
        <v>1800</v>
      </c>
      <c r="W18" s="56">
        <v>0</v>
      </c>
      <c r="X18" s="56">
        <v>52</v>
      </c>
      <c r="Y18" s="56">
        <v>742.5</v>
      </c>
      <c r="Z18" s="56">
        <v>5499.47</v>
      </c>
      <c r="AA18" s="56">
        <v>17923.46</v>
      </c>
      <c r="AB18" s="56">
        <v>9851.33</v>
      </c>
      <c r="AC18" s="56">
        <v>4561.2</v>
      </c>
      <c r="AD18" s="56">
        <v>50495.3</v>
      </c>
      <c r="AE18" s="56">
        <v>0</v>
      </c>
      <c r="AF18" s="56">
        <v>62635</v>
      </c>
      <c r="AG18" s="56">
        <v>59200</v>
      </c>
      <c r="AH18" s="56">
        <v>0</v>
      </c>
      <c r="AI18" s="56">
        <v>13600</v>
      </c>
      <c r="AJ18" s="56">
        <v>0</v>
      </c>
      <c r="AK18" s="56">
        <v>29838.25</v>
      </c>
      <c r="AL18" s="56">
        <v>0</v>
      </c>
      <c r="AM18" s="56">
        <v>0</v>
      </c>
      <c r="AN18" s="56">
        <v>249187.48</v>
      </c>
      <c r="AO18" s="56">
        <v>4441600</v>
      </c>
      <c r="AP18" s="56">
        <v>16961.53</v>
      </c>
      <c r="AQ18" s="56">
        <v>0</v>
      </c>
      <c r="AR18" s="56">
        <v>29104.67</v>
      </c>
      <c r="AS18" s="56">
        <v>19080</v>
      </c>
      <c r="AT18" s="56">
        <v>0</v>
      </c>
      <c r="AU18" s="56">
        <v>4170</v>
      </c>
      <c r="AV18" s="56">
        <v>18824</v>
      </c>
      <c r="AW18" s="56">
        <v>0</v>
      </c>
      <c r="AX18" s="56">
        <v>0</v>
      </c>
      <c r="AY18" s="56">
        <v>0</v>
      </c>
      <c r="AZ18" s="56">
        <v>0</v>
      </c>
      <c r="BA18" s="56">
        <v>0</v>
      </c>
      <c r="BB18" s="56">
        <v>3500</v>
      </c>
      <c r="BC18" s="56">
        <v>15324</v>
      </c>
      <c r="BD18" s="56">
        <v>0</v>
      </c>
      <c r="BE18" s="56">
        <v>0</v>
      </c>
      <c r="BF18" s="56">
        <v>0</v>
      </c>
      <c r="BG18" s="56">
        <v>0</v>
      </c>
      <c r="BH18" s="56">
        <v>0</v>
      </c>
      <c r="BI18" s="56">
        <v>0</v>
      </c>
      <c r="BJ18" s="56">
        <v>0</v>
      </c>
      <c r="BK18" s="56">
        <v>0</v>
      </c>
      <c r="BL18" s="56">
        <v>0</v>
      </c>
      <c r="BM18" s="56">
        <v>0</v>
      </c>
      <c r="BN18" s="56">
        <v>0</v>
      </c>
      <c r="BO18" s="56">
        <v>0</v>
      </c>
      <c r="BP18" s="56">
        <v>0</v>
      </c>
      <c r="BQ18" s="56">
        <v>0</v>
      </c>
      <c r="BR18" s="56">
        <v>0</v>
      </c>
      <c r="BS18" s="56">
        <v>0</v>
      </c>
      <c r="BT18" s="56">
        <v>0</v>
      </c>
      <c r="BU18" s="56">
        <v>0</v>
      </c>
      <c r="BV18" s="56">
        <v>0</v>
      </c>
      <c r="BW18" s="56">
        <v>0</v>
      </c>
      <c r="BX18" s="56">
        <v>0</v>
      </c>
      <c r="BY18" s="56">
        <v>0</v>
      </c>
      <c r="BZ18" s="56">
        <v>35680</v>
      </c>
      <c r="CA18" s="56">
        <v>0</v>
      </c>
      <c r="CB18" s="56">
        <v>35680</v>
      </c>
      <c r="CC18" s="56">
        <v>0</v>
      </c>
      <c r="CD18" s="56">
        <v>0</v>
      </c>
      <c r="CE18" s="56">
        <v>0</v>
      </c>
      <c r="CF18" s="56">
        <v>0</v>
      </c>
      <c r="CG18" s="56">
        <v>0</v>
      </c>
      <c r="CH18" s="56">
        <v>0</v>
      </c>
      <c r="CI18" s="56">
        <v>0</v>
      </c>
      <c r="CJ18" s="56">
        <v>0</v>
      </c>
      <c r="CK18" s="56">
        <v>0</v>
      </c>
      <c r="CL18" s="56">
        <v>0</v>
      </c>
      <c r="CM18" s="56">
        <v>0</v>
      </c>
      <c r="CN18" s="56">
        <v>0</v>
      </c>
      <c r="CO18" s="56">
        <v>0</v>
      </c>
      <c r="CP18" s="56">
        <v>0</v>
      </c>
      <c r="CQ18" s="56">
        <v>0</v>
      </c>
      <c r="CR18" s="56">
        <v>0</v>
      </c>
      <c r="CS18" s="56">
        <v>0</v>
      </c>
      <c r="CT18" s="56">
        <v>0</v>
      </c>
      <c r="CU18" s="56">
        <v>0</v>
      </c>
      <c r="CV18" s="56">
        <v>0</v>
      </c>
      <c r="CW18" s="56">
        <v>0</v>
      </c>
      <c r="CX18" s="56">
        <v>0</v>
      </c>
      <c r="CY18" s="56">
        <v>0</v>
      </c>
      <c r="CZ18" s="56">
        <v>0</v>
      </c>
      <c r="DA18" s="56">
        <v>0</v>
      </c>
      <c r="DB18" s="56">
        <v>0</v>
      </c>
      <c r="DC18" s="56">
        <v>0</v>
      </c>
      <c r="DD18" s="56">
        <v>0</v>
      </c>
      <c r="DE18" s="56">
        <v>0</v>
      </c>
      <c r="DF18" s="56">
        <v>0</v>
      </c>
      <c r="DG18" s="63">
        <v>0</v>
      </c>
    </row>
    <row r="19" spans="1:111" ht="15.4" customHeight="1">
      <c r="A19" s="92" t="s">
        <v>1380</v>
      </c>
      <c r="B19" s="93"/>
      <c r="C19" s="93"/>
      <c r="D19" s="57" t="s">
        <v>1381</v>
      </c>
      <c r="E19" s="56">
        <v>3002377.05</v>
      </c>
      <c r="F19" s="56">
        <v>2705834.55</v>
      </c>
      <c r="G19" s="56">
        <v>675970.5</v>
      </c>
      <c r="H19" s="56">
        <v>700358.5</v>
      </c>
      <c r="I19" s="56">
        <v>575213.5</v>
      </c>
      <c r="J19" s="56">
        <v>0</v>
      </c>
      <c r="K19" s="56">
        <v>288588</v>
      </c>
      <c r="L19" s="56">
        <v>0</v>
      </c>
      <c r="M19" s="56">
        <v>0</v>
      </c>
      <c r="N19" s="56">
        <v>0</v>
      </c>
      <c r="O19" s="56">
        <v>0</v>
      </c>
      <c r="P19" s="56">
        <v>462594.37</v>
      </c>
      <c r="Q19" s="56">
        <v>0</v>
      </c>
      <c r="R19" s="56">
        <v>0</v>
      </c>
      <c r="S19" s="56">
        <v>3109.68</v>
      </c>
      <c r="T19" s="56">
        <v>243402.4</v>
      </c>
      <c r="U19" s="56">
        <v>19368</v>
      </c>
      <c r="V19" s="56">
        <v>5000</v>
      </c>
      <c r="W19" s="56">
        <v>0</v>
      </c>
      <c r="X19" s="56">
        <v>0</v>
      </c>
      <c r="Y19" s="56">
        <v>1200</v>
      </c>
      <c r="Z19" s="56">
        <v>0</v>
      </c>
      <c r="AA19" s="56">
        <v>37757.599999999999</v>
      </c>
      <c r="AB19" s="56">
        <v>0</v>
      </c>
      <c r="AC19" s="56">
        <v>0</v>
      </c>
      <c r="AD19" s="56">
        <v>24112.6</v>
      </c>
      <c r="AE19" s="56">
        <v>0</v>
      </c>
      <c r="AF19" s="56">
        <v>260</v>
      </c>
      <c r="AG19" s="56">
        <v>0</v>
      </c>
      <c r="AH19" s="56">
        <v>4537</v>
      </c>
      <c r="AI19" s="56">
        <v>3650</v>
      </c>
      <c r="AJ19" s="56">
        <v>48264</v>
      </c>
      <c r="AK19" s="56">
        <v>0</v>
      </c>
      <c r="AL19" s="56">
        <v>0</v>
      </c>
      <c r="AM19" s="56">
        <v>0</v>
      </c>
      <c r="AN19" s="56">
        <v>0</v>
      </c>
      <c r="AO19" s="56">
        <v>32389.9</v>
      </c>
      <c r="AP19" s="56">
        <v>29250.98</v>
      </c>
      <c r="AQ19" s="56">
        <v>0</v>
      </c>
      <c r="AR19" s="56">
        <v>0</v>
      </c>
      <c r="AS19" s="56">
        <v>20280</v>
      </c>
      <c r="AT19" s="56">
        <v>0</v>
      </c>
      <c r="AU19" s="56">
        <v>17332.32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56">
        <v>0</v>
      </c>
      <c r="BL19" s="56">
        <v>0</v>
      </c>
      <c r="BM19" s="56">
        <v>0</v>
      </c>
      <c r="BN19" s="56">
        <v>0</v>
      </c>
      <c r="BO19" s="56">
        <v>0</v>
      </c>
      <c r="BP19" s="56">
        <v>0</v>
      </c>
      <c r="BQ19" s="56">
        <v>0</v>
      </c>
      <c r="BR19" s="56">
        <v>0</v>
      </c>
      <c r="BS19" s="56">
        <v>0</v>
      </c>
      <c r="BT19" s="56">
        <v>0</v>
      </c>
      <c r="BU19" s="56">
        <v>0</v>
      </c>
      <c r="BV19" s="56">
        <v>0</v>
      </c>
      <c r="BW19" s="56">
        <v>0</v>
      </c>
      <c r="BX19" s="56">
        <v>0</v>
      </c>
      <c r="BY19" s="56">
        <v>0</v>
      </c>
      <c r="BZ19" s="56">
        <v>53140.1</v>
      </c>
      <c r="CA19" s="56">
        <v>0</v>
      </c>
      <c r="CB19" s="56">
        <v>53140.1</v>
      </c>
      <c r="CC19" s="56">
        <v>0</v>
      </c>
      <c r="CD19" s="56">
        <v>0</v>
      </c>
      <c r="CE19" s="56">
        <v>0</v>
      </c>
      <c r="CF19" s="56">
        <v>0</v>
      </c>
      <c r="CG19" s="56">
        <v>0</v>
      </c>
      <c r="CH19" s="56">
        <v>0</v>
      </c>
      <c r="CI19" s="56">
        <v>0</v>
      </c>
      <c r="CJ19" s="56">
        <v>0</v>
      </c>
      <c r="CK19" s="56">
        <v>0</v>
      </c>
      <c r="CL19" s="56">
        <v>0</v>
      </c>
      <c r="CM19" s="56">
        <v>0</v>
      </c>
      <c r="CN19" s="56">
        <v>0</v>
      </c>
      <c r="CO19" s="56">
        <v>0</v>
      </c>
      <c r="CP19" s="56">
        <v>0</v>
      </c>
      <c r="CQ19" s="56">
        <v>0</v>
      </c>
      <c r="CR19" s="56">
        <v>0</v>
      </c>
      <c r="CS19" s="56">
        <v>0</v>
      </c>
      <c r="CT19" s="56">
        <v>0</v>
      </c>
      <c r="CU19" s="56">
        <v>0</v>
      </c>
      <c r="CV19" s="56">
        <v>0</v>
      </c>
      <c r="CW19" s="56">
        <v>0</v>
      </c>
      <c r="CX19" s="56">
        <v>0</v>
      </c>
      <c r="CY19" s="56">
        <v>0</v>
      </c>
      <c r="CZ19" s="56">
        <v>0</v>
      </c>
      <c r="DA19" s="56">
        <v>0</v>
      </c>
      <c r="DB19" s="56">
        <v>0</v>
      </c>
      <c r="DC19" s="56">
        <v>0</v>
      </c>
      <c r="DD19" s="56">
        <v>0</v>
      </c>
      <c r="DE19" s="56">
        <v>0</v>
      </c>
      <c r="DF19" s="56">
        <v>0</v>
      </c>
      <c r="DG19" s="63">
        <v>0</v>
      </c>
    </row>
    <row r="20" spans="1:111" ht="15.4" customHeight="1">
      <c r="A20" s="92" t="s">
        <v>1382</v>
      </c>
      <c r="B20" s="93"/>
      <c r="C20" s="93"/>
      <c r="D20" s="57" t="s">
        <v>1372</v>
      </c>
      <c r="E20" s="56">
        <v>2874377.05</v>
      </c>
      <c r="F20" s="56">
        <v>2705834.55</v>
      </c>
      <c r="G20" s="56">
        <v>675970.5</v>
      </c>
      <c r="H20" s="56">
        <v>700358.5</v>
      </c>
      <c r="I20" s="56">
        <v>575213.5</v>
      </c>
      <c r="J20" s="56">
        <v>0</v>
      </c>
      <c r="K20" s="56">
        <v>288588</v>
      </c>
      <c r="L20" s="56">
        <v>0</v>
      </c>
      <c r="M20" s="56">
        <v>0</v>
      </c>
      <c r="N20" s="56">
        <v>0</v>
      </c>
      <c r="O20" s="56">
        <v>0</v>
      </c>
      <c r="P20" s="56">
        <v>462594.37</v>
      </c>
      <c r="Q20" s="56">
        <v>0</v>
      </c>
      <c r="R20" s="56">
        <v>0</v>
      </c>
      <c r="S20" s="56">
        <v>3109.68</v>
      </c>
      <c r="T20" s="56">
        <v>163012.5</v>
      </c>
      <c r="U20" s="56">
        <v>19368</v>
      </c>
      <c r="V20" s="56">
        <v>5000</v>
      </c>
      <c r="W20" s="56">
        <v>0</v>
      </c>
      <c r="X20" s="56">
        <v>0</v>
      </c>
      <c r="Y20" s="56">
        <v>1200</v>
      </c>
      <c r="Z20" s="56">
        <v>0</v>
      </c>
      <c r="AA20" s="56">
        <v>27227.599999999999</v>
      </c>
      <c r="AB20" s="56">
        <v>0</v>
      </c>
      <c r="AC20" s="56">
        <v>0</v>
      </c>
      <c r="AD20" s="56">
        <v>24112.6</v>
      </c>
      <c r="AE20" s="56">
        <v>0</v>
      </c>
      <c r="AF20" s="56">
        <v>260</v>
      </c>
      <c r="AG20" s="56">
        <v>0</v>
      </c>
      <c r="AH20" s="56">
        <v>4537</v>
      </c>
      <c r="AI20" s="56">
        <v>3650</v>
      </c>
      <c r="AJ20" s="56">
        <v>48264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25013.3</v>
      </c>
      <c r="AQ20" s="56">
        <v>0</v>
      </c>
      <c r="AR20" s="56">
        <v>0</v>
      </c>
      <c r="AS20" s="56">
        <v>0</v>
      </c>
      <c r="AT20" s="56">
        <v>0</v>
      </c>
      <c r="AU20" s="56">
        <v>4380</v>
      </c>
      <c r="AV20" s="56">
        <v>0</v>
      </c>
      <c r="AW20" s="56">
        <v>0</v>
      </c>
      <c r="AX20" s="56">
        <v>0</v>
      </c>
      <c r="AY20" s="56">
        <v>0</v>
      </c>
      <c r="AZ20" s="56">
        <v>0</v>
      </c>
      <c r="BA20" s="56">
        <v>0</v>
      </c>
      <c r="BB20" s="56">
        <v>0</v>
      </c>
      <c r="BC20" s="56">
        <v>0</v>
      </c>
      <c r="BD20" s="56">
        <v>0</v>
      </c>
      <c r="BE20" s="56">
        <v>0</v>
      </c>
      <c r="BF20" s="56">
        <v>0</v>
      </c>
      <c r="BG20" s="56">
        <v>0</v>
      </c>
      <c r="BH20" s="56">
        <v>0</v>
      </c>
      <c r="BI20" s="56">
        <v>0</v>
      </c>
      <c r="BJ20" s="56">
        <v>0</v>
      </c>
      <c r="BK20" s="56">
        <v>0</v>
      </c>
      <c r="BL20" s="56">
        <v>0</v>
      </c>
      <c r="BM20" s="56">
        <v>0</v>
      </c>
      <c r="BN20" s="56">
        <v>0</v>
      </c>
      <c r="BO20" s="56">
        <v>0</v>
      </c>
      <c r="BP20" s="56">
        <v>0</v>
      </c>
      <c r="BQ20" s="56">
        <v>0</v>
      </c>
      <c r="BR20" s="56">
        <v>0</v>
      </c>
      <c r="BS20" s="56">
        <v>0</v>
      </c>
      <c r="BT20" s="56">
        <v>0</v>
      </c>
      <c r="BU20" s="56">
        <v>0</v>
      </c>
      <c r="BV20" s="56">
        <v>0</v>
      </c>
      <c r="BW20" s="56">
        <v>0</v>
      </c>
      <c r="BX20" s="56">
        <v>0</v>
      </c>
      <c r="BY20" s="56">
        <v>0</v>
      </c>
      <c r="BZ20" s="56">
        <v>5530</v>
      </c>
      <c r="CA20" s="56">
        <v>0</v>
      </c>
      <c r="CB20" s="56">
        <v>5530</v>
      </c>
      <c r="CC20" s="56">
        <v>0</v>
      </c>
      <c r="CD20" s="56">
        <v>0</v>
      </c>
      <c r="CE20" s="56">
        <v>0</v>
      </c>
      <c r="CF20" s="56">
        <v>0</v>
      </c>
      <c r="CG20" s="56">
        <v>0</v>
      </c>
      <c r="CH20" s="56">
        <v>0</v>
      </c>
      <c r="CI20" s="56">
        <v>0</v>
      </c>
      <c r="CJ20" s="56">
        <v>0</v>
      </c>
      <c r="CK20" s="56">
        <v>0</v>
      </c>
      <c r="CL20" s="56">
        <v>0</v>
      </c>
      <c r="CM20" s="56">
        <v>0</v>
      </c>
      <c r="CN20" s="56">
        <v>0</v>
      </c>
      <c r="CO20" s="56">
        <v>0</v>
      </c>
      <c r="CP20" s="56">
        <v>0</v>
      </c>
      <c r="CQ20" s="56">
        <v>0</v>
      </c>
      <c r="CR20" s="56">
        <v>0</v>
      </c>
      <c r="CS20" s="56">
        <v>0</v>
      </c>
      <c r="CT20" s="56">
        <v>0</v>
      </c>
      <c r="CU20" s="56">
        <v>0</v>
      </c>
      <c r="CV20" s="56">
        <v>0</v>
      </c>
      <c r="CW20" s="56">
        <v>0</v>
      </c>
      <c r="CX20" s="56">
        <v>0</v>
      </c>
      <c r="CY20" s="56">
        <v>0</v>
      </c>
      <c r="CZ20" s="56">
        <v>0</v>
      </c>
      <c r="DA20" s="56">
        <v>0</v>
      </c>
      <c r="DB20" s="56">
        <v>0</v>
      </c>
      <c r="DC20" s="56">
        <v>0</v>
      </c>
      <c r="DD20" s="56">
        <v>0</v>
      </c>
      <c r="DE20" s="56">
        <v>0</v>
      </c>
      <c r="DF20" s="56">
        <v>0</v>
      </c>
      <c r="DG20" s="63">
        <v>0</v>
      </c>
    </row>
    <row r="21" spans="1:111" ht="15.4" customHeight="1">
      <c r="A21" s="92" t="s">
        <v>1383</v>
      </c>
      <c r="B21" s="93"/>
      <c r="C21" s="93"/>
      <c r="D21" s="57" t="s">
        <v>1384</v>
      </c>
      <c r="E21" s="56">
        <v>80000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32389.9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6">
        <v>32389.9</v>
      </c>
      <c r="AP21" s="56">
        <v>0</v>
      </c>
      <c r="AQ21" s="56">
        <v>0</v>
      </c>
      <c r="AR21" s="56">
        <v>0</v>
      </c>
      <c r="AS21" s="56">
        <v>0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6">
        <v>0</v>
      </c>
      <c r="AZ21" s="56">
        <v>0</v>
      </c>
      <c r="BA21" s="56">
        <v>0</v>
      </c>
      <c r="BB21" s="56">
        <v>0</v>
      </c>
      <c r="BC21" s="56">
        <v>0</v>
      </c>
      <c r="BD21" s="56">
        <v>0</v>
      </c>
      <c r="BE21" s="56">
        <v>0</v>
      </c>
      <c r="BF21" s="56">
        <v>0</v>
      </c>
      <c r="BG21" s="56">
        <v>0</v>
      </c>
      <c r="BH21" s="56">
        <v>0</v>
      </c>
      <c r="BI21" s="56">
        <v>0</v>
      </c>
      <c r="BJ21" s="56">
        <v>0</v>
      </c>
      <c r="BK21" s="56">
        <v>0</v>
      </c>
      <c r="BL21" s="56">
        <v>0</v>
      </c>
      <c r="BM21" s="56">
        <v>0</v>
      </c>
      <c r="BN21" s="56">
        <v>0</v>
      </c>
      <c r="BO21" s="56">
        <v>0</v>
      </c>
      <c r="BP21" s="56">
        <v>0</v>
      </c>
      <c r="BQ21" s="56">
        <v>0</v>
      </c>
      <c r="BR21" s="56">
        <v>0</v>
      </c>
      <c r="BS21" s="56">
        <v>0</v>
      </c>
      <c r="BT21" s="56">
        <v>0</v>
      </c>
      <c r="BU21" s="56">
        <v>0</v>
      </c>
      <c r="BV21" s="56">
        <v>0</v>
      </c>
      <c r="BW21" s="56">
        <v>0</v>
      </c>
      <c r="BX21" s="56">
        <v>0</v>
      </c>
      <c r="BY21" s="56">
        <v>0</v>
      </c>
      <c r="BZ21" s="56">
        <v>47610.1</v>
      </c>
      <c r="CA21" s="56">
        <v>0</v>
      </c>
      <c r="CB21" s="56">
        <v>47610.1</v>
      </c>
      <c r="CC21" s="56">
        <v>0</v>
      </c>
      <c r="CD21" s="56">
        <v>0</v>
      </c>
      <c r="CE21" s="56">
        <v>0</v>
      </c>
      <c r="CF21" s="56">
        <v>0</v>
      </c>
      <c r="CG21" s="56">
        <v>0</v>
      </c>
      <c r="CH21" s="56">
        <v>0</v>
      </c>
      <c r="CI21" s="56">
        <v>0</v>
      </c>
      <c r="CJ21" s="56">
        <v>0</v>
      </c>
      <c r="CK21" s="56">
        <v>0</v>
      </c>
      <c r="CL21" s="56">
        <v>0</v>
      </c>
      <c r="CM21" s="56">
        <v>0</v>
      </c>
      <c r="CN21" s="56">
        <v>0</v>
      </c>
      <c r="CO21" s="56">
        <v>0</v>
      </c>
      <c r="CP21" s="56">
        <v>0</v>
      </c>
      <c r="CQ21" s="56">
        <v>0</v>
      </c>
      <c r="CR21" s="56">
        <v>0</v>
      </c>
      <c r="CS21" s="56">
        <v>0</v>
      </c>
      <c r="CT21" s="56">
        <v>0</v>
      </c>
      <c r="CU21" s="56">
        <v>0</v>
      </c>
      <c r="CV21" s="56">
        <v>0</v>
      </c>
      <c r="CW21" s="56">
        <v>0</v>
      </c>
      <c r="CX21" s="56">
        <v>0</v>
      </c>
      <c r="CY21" s="56">
        <v>0</v>
      </c>
      <c r="CZ21" s="56">
        <v>0</v>
      </c>
      <c r="DA21" s="56">
        <v>0</v>
      </c>
      <c r="DB21" s="56">
        <v>0</v>
      </c>
      <c r="DC21" s="56">
        <v>0</v>
      </c>
      <c r="DD21" s="56">
        <v>0</v>
      </c>
      <c r="DE21" s="56">
        <v>0</v>
      </c>
      <c r="DF21" s="56">
        <v>0</v>
      </c>
      <c r="DG21" s="63">
        <v>0</v>
      </c>
    </row>
    <row r="22" spans="1:111" ht="15.4" customHeight="1">
      <c r="A22" s="92" t="s">
        <v>1385</v>
      </c>
      <c r="B22" s="93"/>
      <c r="C22" s="93"/>
      <c r="D22" s="57" t="s">
        <v>1386</v>
      </c>
      <c r="E22" s="56">
        <v>48000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48000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10530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4237.68</v>
      </c>
      <c r="AQ22" s="56">
        <v>0</v>
      </c>
      <c r="AR22" s="56">
        <v>0</v>
      </c>
      <c r="AS22" s="56">
        <v>20280</v>
      </c>
      <c r="AT22" s="56">
        <v>0</v>
      </c>
      <c r="AU22" s="56">
        <v>12952.32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0</v>
      </c>
      <c r="BQ22" s="56">
        <v>0</v>
      </c>
      <c r="BR22" s="56">
        <v>0</v>
      </c>
      <c r="BS22" s="56">
        <v>0</v>
      </c>
      <c r="BT22" s="56">
        <v>0</v>
      </c>
      <c r="BU22" s="56">
        <v>0</v>
      </c>
      <c r="BV22" s="56">
        <v>0</v>
      </c>
      <c r="BW22" s="56">
        <v>0</v>
      </c>
      <c r="BX22" s="56">
        <v>0</v>
      </c>
      <c r="BY22" s="56">
        <v>0</v>
      </c>
      <c r="BZ22" s="56">
        <v>0</v>
      </c>
      <c r="CA22" s="56">
        <v>0</v>
      </c>
      <c r="CB22" s="56">
        <v>0</v>
      </c>
      <c r="CC22" s="56">
        <v>0</v>
      </c>
      <c r="CD22" s="56">
        <v>0</v>
      </c>
      <c r="CE22" s="56">
        <v>0</v>
      </c>
      <c r="CF22" s="56">
        <v>0</v>
      </c>
      <c r="CG22" s="56">
        <v>0</v>
      </c>
      <c r="CH22" s="56">
        <v>0</v>
      </c>
      <c r="CI22" s="56">
        <v>0</v>
      </c>
      <c r="CJ22" s="56">
        <v>0</v>
      </c>
      <c r="CK22" s="56">
        <v>0</v>
      </c>
      <c r="CL22" s="56">
        <v>0</v>
      </c>
      <c r="CM22" s="56">
        <v>0</v>
      </c>
      <c r="CN22" s="56">
        <v>0</v>
      </c>
      <c r="CO22" s="56">
        <v>0</v>
      </c>
      <c r="CP22" s="56">
        <v>0</v>
      </c>
      <c r="CQ22" s="56">
        <v>0</v>
      </c>
      <c r="CR22" s="56">
        <v>0</v>
      </c>
      <c r="CS22" s="56">
        <v>0</v>
      </c>
      <c r="CT22" s="56">
        <v>0</v>
      </c>
      <c r="CU22" s="56">
        <v>0</v>
      </c>
      <c r="CV22" s="56">
        <v>0</v>
      </c>
      <c r="CW22" s="56">
        <v>0</v>
      </c>
      <c r="CX22" s="56">
        <v>0</v>
      </c>
      <c r="CY22" s="56">
        <v>0</v>
      </c>
      <c r="CZ22" s="56">
        <v>0</v>
      </c>
      <c r="DA22" s="56">
        <v>0</v>
      </c>
      <c r="DB22" s="56">
        <v>0</v>
      </c>
      <c r="DC22" s="56">
        <v>0</v>
      </c>
      <c r="DD22" s="56">
        <v>0</v>
      </c>
      <c r="DE22" s="56">
        <v>0</v>
      </c>
      <c r="DF22" s="56">
        <v>0</v>
      </c>
      <c r="DG22" s="63">
        <v>0</v>
      </c>
    </row>
    <row r="23" spans="1:111" ht="15.4" customHeight="1">
      <c r="A23" s="92" t="s">
        <v>1387</v>
      </c>
      <c r="B23" s="93"/>
      <c r="C23" s="93"/>
      <c r="D23" s="57" t="s">
        <v>1388</v>
      </c>
      <c r="E23" s="56">
        <v>590000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590000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590000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6">
        <v>0</v>
      </c>
      <c r="AV23" s="56">
        <v>0</v>
      </c>
      <c r="AW23" s="56">
        <v>0</v>
      </c>
      <c r="AX23" s="56">
        <v>0</v>
      </c>
      <c r="AY23" s="56">
        <v>0</v>
      </c>
      <c r="AZ23" s="56">
        <v>0</v>
      </c>
      <c r="BA23" s="56">
        <v>0</v>
      </c>
      <c r="BB23" s="56">
        <v>0</v>
      </c>
      <c r="BC23" s="56">
        <v>0</v>
      </c>
      <c r="BD23" s="56">
        <v>0</v>
      </c>
      <c r="BE23" s="56">
        <v>0</v>
      </c>
      <c r="BF23" s="56">
        <v>0</v>
      </c>
      <c r="BG23" s="56">
        <v>0</v>
      </c>
      <c r="BH23" s="56">
        <v>0</v>
      </c>
      <c r="BI23" s="56">
        <v>0</v>
      </c>
      <c r="BJ23" s="56">
        <v>0</v>
      </c>
      <c r="BK23" s="56">
        <v>0</v>
      </c>
      <c r="BL23" s="56">
        <v>0</v>
      </c>
      <c r="BM23" s="56">
        <v>0</v>
      </c>
      <c r="BN23" s="56">
        <v>0</v>
      </c>
      <c r="BO23" s="56">
        <v>0</v>
      </c>
      <c r="BP23" s="56">
        <v>0</v>
      </c>
      <c r="BQ23" s="56">
        <v>0</v>
      </c>
      <c r="BR23" s="56">
        <v>0</v>
      </c>
      <c r="BS23" s="56">
        <v>0</v>
      </c>
      <c r="BT23" s="56">
        <v>0</v>
      </c>
      <c r="BU23" s="56">
        <v>0</v>
      </c>
      <c r="BV23" s="56">
        <v>0</v>
      </c>
      <c r="BW23" s="56">
        <v>0</v>
      </c>
      <c r="BX23" s="56">
        <v>0</v>
      </c>
      <c r="BY23" s="56">
        <v>0</v>
      </c>
      <c r="BZ23" s="56">
        <v>0</v>
      </c>
      <c r="CA23" s="56">
        <v>0</v>
      </c>
      <c r="CB23" s="56">
        <v>0</v>
      </c>
      <c r="CC23" s="56">
        <v>0</v>
      </c>
      <c r="CD23" s="56">
        <v>0</v>
      </c>
      <c r="CE23" s="56">
        <v>0</v>
      </c>
      <c r="CF23" s="56">
        <v>0</v>
      </c>
      <c r="CG23" s="56">
        <v>0</v>
      </c>
      <c r="CH23" s="56">
        <v>0</v>
      </c>
      <c r="CI23" s="56">
        <v>0</v>
      </c>
      <c r="CJ23" s="56">
        <v>0</v>
      </c>
      <c r="CK23" s="56">
        <v>0</v>
      </c>
      <c r="CL23" s="56">
        <v>0</v>
      </c>
      <c r="CM23" s="56">
        <v>0</v>
      </c>
      <c r="CN23" s="56">
        <v>0</v>
      </c>
      <c r="CO23" s="56">
        <v>0</v>
      </c>
      <c r="CP23" s="56">
        <v>0</v>
      </c>
      <c r="CQ23" s="56">
        <v>0</v>
      </c>
      <c r="CR23" s="56">
        <v>0</v>
      </c>
      <c r="CS23" s="56">
        <v>0</v>
      </c>
      <c r="CT23" s="56">
        <v>0</v>
      </c>
      <c r="CU23" s="56">
        <v>0</v>
      </c>
      <c r="CV23" s="56">
        <v>0</v>
      </c>
      <c r="CW23" s="56">
        <v>0</v>
      </c>
      <c r="CX23" s="56">
        <v>0</v>
      </c>
      <c r="CY23" s="56">
        <v>0</v>
      </c>
      <c r="CZ23" s="56">
        <v>0</v>
      </c>
      <c r="DA23" s="56">
        <v>0</v>
      </c>
      <c r="DB23" s="56">
        <v>0</v>
      </c>
      <c r="DC23" s="56">
        <v>0</v>
      </c>
      <c r="DD23" s="56">
        <v>0</v>
      </c>
      <c r="DE23" s="56">
        <v>0</v>
      </c>
      <c r="DF23" s="56">
        <v>0</v>
      </c>
      <c r="DG23" s="63">
        <v>0</v>
      </c>
    </row>
    <row r="24" spans="1:111" ht="15.4" customHeight="1">
      <c r="A24" s="92" t="s">
        <v>1389</v>
      </c>
      <c r="B24" s="93"/>
      <c r="C24" s="93"/>
      <c r="D24" s="57" t="s">
        <v>1390</v>
      </c>
      <c r="E24" s="56">
        <v>490000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490000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490000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0</v>
      </c>
      <c r="BD24" s="56">
        <v>0</v>
      </c>
      <c r="BE24" s="56">
        <v>0</v>
      </c>
      <c r="BF24" s="56">
        <v>0</v>
      </c>
      <c r="BG24" s="56">
        <v>0</v>
      </c>
      <c r="BH24" s="56">
        <v>0</v>
      </c>
      <c r="BI24" s="56">
        <v>0</v>
      </c>
      <c r="BJ24" s="56">
        <v>0</v>
      </c>
      <c r="BK24" s="56">
        <v>0</v>
      </c>
      <c r="BL24" s="56">
        <v>0</v>
      </c>
      <c r="BM24" s="56">
        <v>0</v>
      </c>
      <c r="BN24" s="56">
        <v>0</v>
      </c>
      <c r="BO24" s="56">
        <v>0</v>
      </c>
      <c r="BP24" s="56">
        <v>0</v>
      </c>
      <c r="BQ24" s="56">
        <v>0</v>
      </c>
      <c r="BR24" s="56">
        <v>0</v>
      </c>
      <c r="BS24" s="56">
        <v>0</v>
      </c>
      <c r="BT24" s="56">
        <v>0</v>
      </c>
      <c r="BU24" s="56">
        <v>0</v>
      </c>
      <c r="BV24" s="56">
        <v>0</v>
      </c>
      <c r="BW24" s="56">
        <v>0</v>
      </c>
      <c r="BX24" s="56">
        <v>0</v>
      </c>
      <c r="BY24" s="56">
        <v>0</v>
      </c>
      <c r="BZ24" s="56">
        <v>0</v>
      </c>
      <c r="CA24" s="56">
        <v>0</v>
      </c>
      <c r="CB24" s="56">
        <v>0</v>
      </c>
      <c r="CC24" s="56">
        <v>0</v>
      </c>
      <c r="CD24" s="56">
        <v>0</v>
      </c>
      <c r="CE24" s="56">
        <v>0</v>
      </c>
      <c r="CF24" s="56">
        <v>0</v>
      </c>
      <c r="CG24" s="56">
        <v>0</v>
      </c>
      <c r="CH24" s="56">
        <v>0</v>
      </c>
      <c r="CI24" s="56">
        <v>0</v>
      </c>
      <c r="CJ24" s="56">
        <v>0</v>
      </c>
      <c r="CK24" s="56">
        <v>0</v>
      </c>
      <c r="CL24" s="56">
        <v>0</v>
      </c>
      <c r="CM24" s="56">
        <v>0</v>
      </c>
      <c r="CN24" s="56">
        <v>0</v>
      </c>
      <c r="CO24" s="56">
        <v>0</v>
      </c>
      <c r="CP24" s="56">
        <v>0</v>
      </c>
      <c r="CQ24" s="56">
        <v>0</v>
      </c>
      <c r="CR24" s="56">
        <v>0</v>
      </c>
      <c r="CS24" s="56">
        <v>0</v>
      </c>
      <c r="CT24" s="56">
        <v>0</v>
      </c>
      <c r="CU24" s="56">
        <v>0</v>
      </c>
      <c r="CV24" s="56">
        <v>0</v>
      </c>
      <c r="CW24" s="56">
        <v>0</v>
      </c>
      <c r="CX24" s="56">
        <v>0</v>
      </c>
      <c r="CY24" s="56">
        <v>0</v>
      </c>
      <c r="CZ24" s="56">
        <v>0</v>
      </c>
      <c r="DA24" s="56">
        <v>0</v>
      </c>
      <c r="DB24" s="56">
        <v>0</v>
      </c>
      <c r="DC24" s="56">
        <v>0</v>
      </c>
      <c r="DD24" s="56">
        <v>0</v>
      </c>
      <c r="DE24" s="56">
        <v>0</v>
      </c>
      <c r="DF24" s="56">
        <v>0</v>
      </c>
      <c r="DG24" s="63">
        <v>0</v>
      </c>
    </row>
    <row r="25" spans="1:111" ht="15.4" customHeight="1">
      <c r="A25" s="92" t="s">
        <v>1391</v>
      </c>
      <c r="B25" s="93"/>
      <c r="C25" s="93"/>
      <c r="D25" s="57" t="s">
        <v>1392</v>
      </c>
      <c r="E25" s="56">
        <v>100000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100000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100000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0</v>
      </c>
      <c r="AW25" s="56">
        <v>0</v>
      </c>
      <c r="AX25" s="56">
        <v>0</v>
      </c>
      <c r="AY25" s="56">
        <v>0</v>
      </c>
      <c r="AZ25" s="56">
        <v>0</v>
      </c>
      <c r="BA25" s="56">
        <v>0</v>
      </c>
      <c r="BB25" s="56">
        <v>0</v>
      </c>
      <c r="BC25" s="56">
        <v>0</v>
      </c>
      <c r="BD25" s="56">
        <v>0</v>
      </c>
      <c r="BE25" s="56">
        <v>0</v>
      </c>
      <c r="BF25" s="56">
        <v>0</v>
      </c>
      <c r="BG25" s="56">
        <v>0</v>
      </c>
      <c r="BH25" s="56">
        <v>0</v>
      </c>
      <c r="BI25" s="56">
        <v>0</v>
      </c>
      <c r="BJ25" s="56">
        <v>0</v>
      </c>
      <c r="BK25" s="56">
        <v>0</v>
      </c>
      <c r="BL25" s="56">
        <v>0</v>
      </c>
      <c r="BM25" s="56">
        <v>0</v>
      </c>
      <c r="BN25" s="56">
        <v>0</v>
      </c>
      <c r="BO25" s="56">
        <v>0</v>
      </c>
      <c r="BP25" s="56">
        <v>0</v>
      </c>
      <c r="BQ25" s="56">
        <v>0</v>
      </c>
      <c r="BR25" s="56">
        <v>0</v>
      </c>
      <c r="BS25" s="56">
        <v>0</v>
      </c>
      <c r="BT25" s="56">
        <v>0</v>
      </c>
      <c r="BU25" s="56">
        <v>0</v>
      </c>
      <c r="BV25" s="56">
        <v>0</v>
      </c>
      <c r="BW25" s="56">
        <v>0</v>
      </c>
      <c r="BX25" s="56">
        <v>0</v>
      </c>
      <c r="BY25" s="56">
        <v>0</v>
      </c>
      <c r="BZ25" s="56">
        <v>0</v>
      </c>
      <c r="CA25" s="56">
        <v>0</v>
      </c>
      <c r="CB25" s="56">
        <v>0</v>
      </c>
      <c r="CC25" s="56">
        <v>0</v>
      </c>
      <c r="CD25" s="56">
        <v>0</v>
      </c>
      <c r="CE25" s="56">
        <v>0</v>
      </c>
      <c r="CF25" s="56">
        <v>0</v>
      </c>
      <c r="CG25" s="56">
        <v>0</v>
      </c>
      <c r="CH25" s="56">
        <v>0</v>
      </c>
      <c r="CI25" s="56">
        <v>0</v>
      </c>
      <c r="CJ25" s="56">
        <v>0</v>
      </c>
      <c r="CK25" s="56">
        <v>0</v>
      </c>
      <c r="CL25" s="56">
        <v>0</v>
      </c>
      <c r="CM25" s="56">
        <v>0</v>
      </c>
      <c r="CN25" s="56">
        <v>0</v>
      </c>
      <c r="CO25" s="56">
        <v>0</v>
      </c>
      <c r="CP25" s="56">
        <v>0</v>
      </c>
      <c r="CQ25" s="56">
        <v>0</v>
      </c>
      <c r="CR25" s="56">
        <v>0</v>
      </c>
      <c r="CS25" s="56">
        <v>0</v>
      </c>
      <c r="CT25" s="56">
        <v>0</v>
      </c>
      <c r="CU25" s="56">
        <v>0</v>
      </c>
      <c r="CV25" s="56">
        <v>0</v>
      </c>
      <c r="CW25" s="56">
        <v>0</v>
      </c>
      <c r="CX25" s="56">
        <v>0</v>
      </c>
      <c r="CY25" s="56">
        <v>0</v>
      </c>
      <c r="CZ25" s="56">
        <v>0</v>
      </c>
      <c r="DA25" s="56">
        <v>0</v>
      </c>
      <c r="DB25" s="56">
        <v>0</v>
      </c>
      <c r="DC25" s="56">
        <v>0</v>
      </c>
      <c r="DD25" s="56">
        <v>0</v>
      </c>
      <c r="DE25" s="56">
        <v>0</v>
      </c>
      <c r="DF25" s="56">
        <v>0</v>
      </c>
      <c r="DG25" s="63">
        <v>0</v>
      </c>
    </row>
    <row r="26" spans="1:111" ht="15.4" customHeight="1">
      <c r="A26" s="92" t="s">
        <v>1393</v>
      </c>
      <c r="B26" s="93"/>
      <c r="C26" s="93"/>
      <c r="D26" s="57" t="s">
        <v>1394</v>
      </c>
      <c r="E26" s="56">
        <v>4791879.91</v>
      </c>
      <c r="F26" s="56">
        <v>3878853.01</v>
      </c>
      <c r="G26" s="56">
        <v>950475.5</v>
      </c>
      <c r="H26" s="56">
        <v>980406.5</v>
      </c>
      <c r="I26" s="56">
        <v>1218923.5</v>
      </c>
      <c r="J26" s="56">
        <v>0</v>
      </c>
      <c r="K26" s="56">
        <v>0</v>
      </c>
      <c r="L26" s="56">
        <v>385665.27</v>
      </c>
      <c r="M26" s="56">
        <v>154266.35999999999</v>
      </c>
      <c r="N26" s="56">
        <v>0</v>
      </c>
      <c r="O26" s="56">
        <v>0</v>
      </c>
      <c r="P26" s="56">
        <v>29190.93</v>
      </c>
      <c r="Q26" s="56">
        <v>0</v>
      </c>
      <c r="R26" s="56">
        <v>0</v>
      </c>
      <c r="S26" s="56">
        <v>159924.95000000001</v>
      </c>
      <c r="T26" s="56">
        <v>697547.9</v>
      </c>
      <c r="U26" s="56">
        <v>75476</v>
      </c>
      <c r="V26" s="56">
        <v>101227.65</v>
      </c>
      <c r="W26" s="56">
        <v>0</v>
      </c>
      <c r="X26" s="56">
        <v>4522.01</v>
      </c>
      <c r="Y26" s="56">
        <v>8910</v>
      </c>
      <c r="Z26" s="56">
        <v>0</v>
      </c>
      <c r="AA26" s="56">
        <v>52428.42</v>
      </c>
      <c r="AB26" s="56">
        <v>0</v>
      </c>
      <c r="AC26" s="56">
        <v>0</v>
      </c>
      <c r="AD26" s="56">
        <v>103807.17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1531</v>
      </c>
      <c r="AK26" s="56">
        <v>0</v>
      </c>
      <c r="AL26" s="56">
        <v>0</v>
      </c>
      <c r="AM26" s="56">
        <v>0</v>
      </c>
      <c r="AN26" s="56">
        <v>80763.19</v>
      </c>
      <c r="AO26" s="56">
        <v>0</v>
      </c>
      <c r="AP26" s="56">
        <v>35199.360000000001</v>
      </c>
      <c r="AQ26" s="56">
        <v>17405</v>
      </c>
      <c r="AR26" s="56">
        <v>0</v>
      </c>
      <c r="AS26" s="56">
        <v>156190</v>
      </c>
      <c r="AT26" s="56">
        <v>0</v>
      </c>
      <c r="AU26" s="56">
        <v>60088.1</v>
      </c>
      <c r="AV26" s="56">
        <v>32000</v>
      </c>
      <c r="AW26" s="56">
        <v>0</v>
      </c>
      <c r="AX26" s="56">
        <v>0</v>
      </c>
      <c r="AY26" s="56">
        <v>0</v>
      </c>
      <c r="AZ26" s="56">
        <v>0</v>
      </c>
      <c r="BA26" s="56">
        <v>0</v>
      </c>
      <c r="BB26" s="56">
        <v>0</v>
      </c>
      <c r="BC26" s="56">
        <v>32000</v>
      </c>
      <c r="BD26" s="56">
        <v>0</v>
      </c>
      <c r="BE26" s="56">
        <v>0</v>
      </c>
      <c r="BF26" s="56">
        <v>0</v>
      </c>
      <c r="BG26" s="56">
        <v>0</v>
      </c>
      <c r="BH26" s="56">
        <v>0</v>
      </c>
      <c r="BI26" s="56">
        <v>0</v>
      </c>
      <c r="BJ26" s="56">
        <v>0</v>
      </c>
      <c r="BK26" s="56">
        <v>0</v>
      </c>
      <c r="BL26" s="56">
        <v>0</v>
      </c>
      <c r="BM26" s="56">
        <v>0</v>
      </c>
      <c r="BN26" s="56">
        <v>0</v>
      </c>
      <c r="BO26" s="56">
        <v>0</v>
      </c>
      <c r="BP26" s="56">
        <v>0</v>
      </c>
      <c r="BQ26" s="56">
        <v>0</v>
      </c>
      <c r="BR26" s="56">
        <v>0</v>
      </c>
      <c r="BS26" s="56">
        <v>0</v>
      </c>
      <c r="BT26" s="56">
        <v>0</v>
      </c>
      <c r="BU26" s="56">
        <v>0</v>
      </c>
      <c r="BV26" s="56">
        <v>0</v>
      </c>
      <c r="BW26" s="56">
        <v>0</v>
      </c>
      <c r="BX26" s="56">
        <v>0</v>
      </c>
      <c r="BY26" s="56">
        <v>0</v>
      </c>
      <c r="BZ26" s="56">
        <v>183479</v>
      </c>
      <c r="CA26" s="56">
        <v>0</v>
      </c>
      <c r="CB26" s="56">
        <v>183479</v>
      </c>
      <c r="CC26" s="56">
        <v>0</v>
      </c>
      <c r="CD26" s="56">
        <v>0</v>
      </c>
      <c r="CE26" s="56">
        <v>0</v>
      </c>
      <c r="CF26" s="56">
        <v>0</v>
      </c>
      <c r="CG26" s="56">
        <v>0</v>
      </c>
      <c r="CH26" s="56">
        <v>0</v>
      </c>
      <c r="CI26" s="56">
        <v>0</v>
      </c>
      <c r="CJ26" s="56">
        <v>0</v>
      </c>
      <c r="CK26" s="56">
        <v>0</v>
      </c>
      <c r="CL26" s="56">
        <v>0</v>
      </c>
      <c r="CM26" s="56">
        <v>0</v>
      </c>
      <c r="CN26" s="56">
        <v>0</v>
      </c>
      <c r="CO26" s="56">
        <v>0</v>
      </c>
      <c r="CP26" s="56">
        <v>0</v>
      </c>
      <c r="CQ26" s="56">
        <v>0</v>
      </c>
      <c r="CR26" s="56">
        <v>0</v>
      </c>
      <c r="CS26" s="56">
        <v>0</v>
      </c>
      <c r="CT26" s="56">
        <v>0</v>
      </c>
      <c r="CU26" s="56">
        <v>0</v>
      </c>
      <c r="CV26" s="56">
        <v>0</v>
      </c>
      <c r="CW26" s="56">
        <v>0</v>
      </c>
      <c r="CX26" s="56">
        <v>0</v>
      </c>
      <c r="CY26" s="56">
        <v>0</v>
      </c>
      <c r="CZ26" s="56">
        <v>0</v>
      </c>
      <c r="DA26" s="56">
        <v>0</v>
      </c>
      <c r="DB26" s="56">
        <v>0</v>
      </c>
      <c r="DC26" s="56">
        <v>0</v>
      </c>
      <c r="DD26" s="56">
        <v>0</v>
      </c>
      <c r="DE26" s="56">
        <v>0</v>
      </c>
      <c r="DF26" s="56">
        <v>0</v>
      </c>
      <c r="DG26" s="63">
        <v>0</v>
      </c>
    </row>
    <row r="27" spans="1:111" ht="15.4" customHeight="1">
      <c r="A27" s="92" t="s">
        <v>1395</v>
      </c>
      <c r="B27" s="93"/>
      <c r="C27" s="93"/>
      <c r="D27" s="57" t="s">
        <v>1372</v>
      </c>
      <c r="E27" s="56">
        <v>3641240.76</v>
      </c>
      <c r="F27" s="56">
        <v>3370347.33</v>
      </c>
      <c r="G27" s="56">
        <v>950475.5</v>
      </c>
      <c r="H27" s="56">
        <v>980406.5</v>
      </c>
      <c r="I27" s="56">
        <v>870342.77</v>
      </c>
      <c r="J27" s="56">
        <v>0</v>
      </c>
      <c r="K27" s="56">
        <v>0</v>
      </c>
      <c r="L27" s="56">
        <v>385665.27</v>
      </c>
      <c r="M27" s="56">
        <v>154266.35999999999</v>
      </c>
      <c r="N27" s="56">
        <v>0</v>
      </c>
      <c r="O27" s="56">
        <v>0</v>
      </c>
      <c r="P27" s="56">
        <v>29190.93</v>
      </c>
      <c r="Q27" s="56">
        <v>0</v>
      </c>
      <c r="R27" s="56">
        <v>0</v>
      </c>
      <c r="S27" s="56">
        <v>0</v>
      </c>
      <c r="T27" s="56">
        <v>238893.43</v>
      </c>
      <c r="U27" s="56">
        <v>3412</v>
      </c>
      <c r="V27" s="56">
        <v>0</v>
      </c>
      <c r="W27" s="56">
        <v>0</v>
      </c>
      <c r="X27" s="56">
        <v>3822.01</v>
      </c>
      <c r="Y27" s="56">
        <v>910</v>
      </c>
      <c r="Z27" s="56">
        <v>0</v>
      </c>
      <c r="AA27" s="56">
        <v>17227.560000000001</v>
      </c>
      <c r="AB27" s="56">
        <v>0</v>
      </c>
      <c r="AC27" s="56">
        <v>0</v>
      </c>
      <c r="AD27" s="56">
        <v>1196.5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1531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35199.360000000001</v>
      </c>
      <c r="AQ27" s="56">
        <v>17405</v>
      </c>
      <c r="AR27" s="56">
        <v>0</v>
      </c>
      <c r="AS27" s="56">
        <v>156190</v>
      </c>
      <c r="AT27" s="56">
        <v>0</v>
      </c>
      <c r="AU27" s="56">
        <v>2000</v>
      </c>
      <c r="AV27" s="56">
        <v>32000</v>
      </c>
      <c r="AW27" s="56">
        <v>0</v>
      </c>
      <c r="AX27" s="56">
        <v>0</v>
      </c>
      <c r="AY27" s="56">
        <v>0</v>
      </c>
      <c r="AZ27" s="56">
        <v>0</v>
      </c>
      <c r="BA27" s="56">
        <v>0</v>
      </c>
      <c r="BB27" s="56">
        <v>0</v>
      </c>
      <c r="BC27" s="56">
        <v>32000</v>
      </c>
      <c r="BD27" s="56">
        <v>0</v>
      </c>
      <c r="BE27" s="56">
        <v>0</v>
      </c>
      <c r="BF27" s="56">
        <v>0</v>
      </c>
      <c r="BG27" s="56">
        <v>0</v>
      </c>
      <c r="BH27" s="56">
        <v>0</v>
      </c>
      <c r="BI27" s="56">
        <v>0</v>
      </c>
      <c r="BJ27" s="56">
        <v>0</v>
      </c>
      <c r="BK27" s="56">
        <v>0</v>
      </c>
      <c r="BL27" s="56">
        <v>0</v>
      </c>
      <c r="BM27" s="56">
        <v>0</v>
      </c>
      <c r="BN27" s="56">
        <v>0</v>
      </c>
      <c r="BO27" s="56">
        <v>0</v>
      </c>
      <c r="BP27" s="56">
        <v>0</v>
      </c>
      <c r="BQ27" s="56">
        <v>0</v>
      </c>
      <c r="BR27" s="56">
        <v>0</v>
      </c>
      <c r="BS27" s="56">
        <v>0</v>
      </c>
      <c r="BT27" s="56">
        <v>0</v>
      </c>
      <c r="BU27" s="56">
        <v>0</v>
      </c>
      <c r="BV27" s="56">
        <v>0</v>
      </c>
      <c r="BW27" s="56">
        <v>0</v>
      </c>
      <c r="BX27" s="56">
        <v>0</v>
      </c>
      <c r="BY27" s="56">
        <v>0</v>
      </c>
      <c r="BZ27" s="56">
        <v>0</v>
      </c>
      <c r="CA27" s="56">
        <v>0</v>
      </c>
      <c r="CB27" s="56">
        <v>0</v>
      </c>
      <c r="CC27" s="56">
        <v>0</v>
      </c>
      <c r="CD27" s="56">
        <v>0</v>
      </c>
      <c r="CE27" s="56">
        <v>0</v>
      </c>
      <c r="CF27" s="56">
        <v>0</v>
      </c>
      <c r="CG27" s="56">
        <v>0</v>
      </c>
      <c r="CH27" s="56">
        <v>0</v>
      </c>
      <c r="CI27" s="56">
        <v>0</v>
      </c>
      <c r="CJ27" s="56">
        <v>0</v>
      </c>
      <c r="CK27" s="56">
        <v>0</v>
      </c>
      <c r="CL27" s="56">
        <v>0</v>
      </c>
      <c r="CM27" s="56">
        <v>0</v>
      </c>
      <c r="CN27" s="56">
        <v>0</v>
      </c>
      <c r="CO27" s="56">
        <v>0</v>
      </c>
      <c r="CP27" s="56">
        <v>0</v>
      </c>
      <c r="CQ27" s="56">
        <v>0</v>
      </c>
      <c r="CR27" s="56">
        <v>0</v>
      </c>
      <c r="CS27" s="56">
        <v>0</v>
      </c>
      <c r="CT27" s="56">
        <v>0</v>
      </c>
      <c r="CU27" s="56">
        <v>0</v>
      </c>
      <c r="CV27" s="56">
        <v>0</v>
      </c>
      <c r="CW27" s="56">
        <v>0</v>
      </c>
      <c r="CX27" s="56">
        <v>0</v>
      </c>
      <c r="CY27" s="56">
        <v>0</v>
      </c>
      <c r="CZ27" s="56">
        <v>0</v>
      </c>
      <c r="DA27" s="56">
        <v>0</v>
      </c>
      <c r="DB27" s="56">
        <v>0</v>
      </c>
      <c r="DC27" s="56">
        <v>0</v>
      </c>
      <c r="DD27" s="56">
        <v>0</v>
      </c>
      <c r="DE27" s="56">
        <v>0</v>
      </c>
      <c r="DF27" s="56">
        <v>0</v>
      </c>
      <c r="DG27" s="63">
        <v>0</v>
      </c>
    </row>
    <row r="28" spans="1:111" ht="15.4" customHeight="1">
      <c r="A28" s="92" t="s">
        <v>1396</v>
      </c>
      <c r="B28" s="93"/>
      <c r="C28" s="93"/>
      <c r="D28" s="57" t="s">
        <v>1374</v>
      </c>
      <c r="E28" s="56">
        <v>372133.47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288654.46999999997</v>
      </c>
      <c r="U28" s="56">
        <v>2064</v>
      </c>
      <c r="V28" s="56">
        <v>1227.6500000000001</v>
      </c>
      <c r="W28" s="56">
        <v>0</v>
      </c>
      <c r="X28" s="56">
        <v>700</v>
      </c>
      <c r="Y28" s="56">
        <v>8000</v>
      </c>
      <c r="Z28" s="56">
        <v>0</v>
      </c>
      <c r="AA28" s="56">
        <v>35200.86</v>
      </c>
      <c r="AB28" s="56">
        <v>0</v>
      </c>
      <c r="AC28" s="56">
        <v>0</v>
      </c>
      <c r="AD28" s="56">
        <v>102610.67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80763.19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58088.1</v>
      </c>
      <c r="AV28" s="56">
        <v>0</v>
      </c>
      <c r="AW28" s="56">
        <v>0</v>
      </c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0</v>
      </c>
      <c r="BG28" s="56">
        <v>0</v>
      </c>
      <c r="BH28" s="56">
        <v>0</v>
      </c>
      <c r="BI28" s="56">
        <v>0</v>
      </c>
      <c r="BJ28" s="56">
        <v>0</v>
      </c>
      <c r="BK28" s="56">
        <v>0</v>
      </c>
      <c r="BL28" s="56">
        <v>0</v>
      </c>
      <c r="BM28" s="56">
        <v>0</v>
      </c>
      <c r="BN28" s="56">
        <v>0</v>
      </c>
      <c r="BO28" s="56">
        <v>0</v>
      </c>
      <c r="BP28" s="56">
        <v>0</v>
      </c>
      <c r="BQ28" s="56">
        <v>0</v>
      </c>
      <c r="BR28" s="56">
        <v>0</v>
      </c>
      <c r="BS28" s="56">
        <v>0</v>
      </c>
      <c r="BT28" s="56">
        <v>0</v>
      </c>
      <c r="BU28" s="56">
        <v>0</v>
      </c>
      <c r="BV28" s="56">
        <v>0</v>
      </c>
      <c r="BW28" s="56">
        <v>0</v>
      </c>
      <c r="BX28" s="56">
        <v>0</v>
      </c>
      <c r="BY28" s="56">
        <v>0</v>
      </c>
      <c r="BZ28" s="56">
        <v>83479</v>
      </c>
      <c r="CA28" s="56">
        <v>0</v>
      </c>
      <c r="CB28" s="56">
        <v>83479</v>
      </c>
      <c r="CC28" s="56">
        <v>0</v>
      </c>
      <c r="CD28" s="56">
        <v>0</v>
      </c>
      <c r="CE28" s="56">
        <v>0</v>
      </c>
      <c r="CF28" s="56">
        <v>0</v>
      </c>
      <c r="CG28" s="56">
        <v>0</v>
      </c>
      <c r="CH28" s="56">
        <v>0</v>
      </c>
      <c r="CI28" s="56">
        <v>0</v>
      </c>
      <c r="CJ28" s="56">
        <v>0</v>
      </c>
      <c r="CK28" s="56">
        <v>0</v>
      </c>
      <c r="CL28" s="56">
        <v>0</v>
      </c>
      <c r="CM28" s="56">
        <v>0</v>
      </c>
      <c r="CN28" s="56">
        <v>0</v>
      </c>
      <c r="CO28" s="56">
        <v>0</v>
      </c>
      <c r="CP28" s="56">
        <v>0</v>
      </c>
      <c r="CQ28" s="56">
        <v>0</v>
      </c>
      <c r="CR28" s="56">
        <v>0</v>
      </c>
      <c r="CS28" s="56">
        <v>0</v>
      </c>
      <c r="CT28" s="56">
        <v>0</v>
      </c>
      <c r="CU28" s="56">
        <v>0</v>
      </c>
      <c r="CV28" s="56">
        <v>0</v>
      </c>
      <c r="CW28" s="56">
        <v>0</v>
      </c>
      <c r="CX28" s="56">
        <v>0</v>
      </c>
      <c r="CY28" s="56">
        <v>0</v>
      </c>
      <c r="CZ28" s="56">
        <v>0</v>
      </c>
      <c r="DA28" s="56">
        <v>0</v>
      </c>
      <c r="DB28" s="56">
        <v>0</v>
      </c>
      <c r="DC28" s="56">
        <v>0</v>
      </c>
      <c r="DD28" s="56">
        <v>0</v>
      </c>
      <c r="DE28" s="56">
        <v>0</v>
      </c>
      <c r="DF28" s="56">
        <v>0</v>
      </c>
      <c r="DG28" s="63">
        <v>0</v>
      </c>
    </row>
    <row r="29" spans="1:111" ht="15.4" customHeight="1">
      <c r="A29" s="92" t="s">
        <v>1397</v>
      </c>
      <c r="B29" s="93"/>
      <c r="C29" s="93"/>
      <c r="D29" s="57" t="s">
        <v>1398</v>
      </c>
      <c r="E29" s="56">
        <v>100000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0</v>
      </c>
      <c r="AW29" s="56">
        <v>0</v>
      </c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0</v>
      </c>
      <c r="BG29" s="56">
        <v>0</v>
      </c>
      <c r="BH29" s="56">
        <v>0</v>
      </c>
      <c r="BI29" s="56">
        <v>0</v>
      </c>
      <c r="BJ29" s="56">
        <v>0</v>
      </c>
      <c r="BK29" s="56">
        <v>0</v>
      </c>
      <c r="BL29" s="56">
        <v>0</v>
      </c>
      <c r="BM29" s="56">
        <v>0</v>
      </c>
      <c r="BN29" s="56">
        <v>0</v>
      </c>
      <c r="BO29" s="56">
        <v>0</v>
      </c>
      <c r="BP29" s="56">
        <v>0</v>
      </c>
      <c r="BQ29" s="56">
        <v>0</v>
      </c>
      <c r="BR29" s="56">
        <v>0</v>
      </c>
      <c r="BS29" s="56">
        <v>0</v>
      </c>
      <c r="BT29" s="56">
        <v>0</v>
      </c>
      <c r="BU29" s="56">
        <v>0</v>
      </c>
      <c r="BV29" s="56">
        <v>0</v>
      </c>
      <c r="BW29" s="56">
        <v>0</v>
      </c>
      <c r="BX29" s="56">
        <v>0</v>
      </c>
      <c r="BY29" s="56">
        <v>0</v>
      </c>
      <c r="BZ29" s="56">
        <v>100000</v>
      </c>
      <c r="CA29" s="56">
        <v>0</v>
      </c>
      <c r="CB29" s="56">
        <v>100000</v>
      </c>
      <c r="CC29" s="56">
        <v>0</v>
      </c>
      <c r="CD29" s="56">
        <v>0</v>
      </c>
      <c r="CE29" s="56">
        <v>0</v>
      </c>
      <c r="CF29" s="56">
        <v>0</v>
      </c>
      <c r="CG29" s="56">
        <v>0</v>
      </c>
      <c r="CH29" s="56">
        <v>0</v>
      </c>
      <c r="CI29" s="56">
        <v>0</v>
      </c>
      <c r="CJ29" s="56">
        <v>0</v>
      </c>
      <c r="CK29" s="56">
        <v>0</v>
      </c>
      <c r="CL29" s="56">
        <v>0</v>
      </c>
      <c r="CM29" s="56">
        <v>0</v>
      </c>
      <c r="CN29" s="56">
        <v>0</v>
      </c>
      <c r="CO29" s="56">
        <v>0</v>
      </c>
      <c r="CP29" s="56">
        <v>0</v>
      </c>
      <c r="CQ29" s="56">
        <v>0</v>
      </c>
      <c r="CR29" s="56">
        <v>0</v>
      </c>
      <c r="CS29" s="56">
        <v>0</v>
      </c>
      <c r="CT29" s="56">
        <v>0</v>
      </c>
      <c r="CU29" s="56">
        <v>0</v>
      </c>
      <c r="CV29" s="56">
        <v>0</v>
      </c>
      <c r="CW29" s="56">
        <v>0</v>
      </c>
      <c r="CX29" s="56">
        <v>0</v>
      </c>
      <c r="CY29" s="56">
        <v>0</v>
      </c>
      <c r="CZ29" s="56">
        <v>0</v>
      </c>
      <c r="DA29" s="56">
        <v>0</v>
      </c>
      <c r="DB29" s="56">
        <v>0</v>
      </c>
      <c r="DC29" s="56">
        <v>0</v>
      </c>
      <c r="DD29" s="56">
        <v>0</v>
      </c>
      <c r="DE29" s="56">
        <v>0</v>
      </c>
      <c r="DF29" s="56">
        <v>0</v>
      </c>
      <c r="DG29" s="63">
        <v>0</v>
      </c>
    </row>
    <row r="30" spans="1:111" ht="15.4" customHeight="1">
      <c r="A30" s="92" t="s">
        <v>1399</v>
      </c>
      <c r="B30" s="93"/>
      <c r="C30" s="93"/>
      <c r="D30" s="57" t="s">
        <v>1400</v>
      </c>
      <c r="E30" s="56">
        <v>678505.68</v>
      </c>
      <c r="F30" s="56">
        <v>508505.68</v>
      </c>
      <c r="G30" s="56">
        <v>0</v>
      </c>
      <c r="H30" s="56">
        <v>0</v>
      </c>
      <c r="I30" s="56">
        <v>348580.73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159924.95000000001</v>
      </c>
      <c r="T30" s="56">
        <v>170000</v>
      </c>
      <c r="U30" s="56">
        <v>70000</v>
      </c>
      <c r="V30" s="56">
        <v>100000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0</v>
      </c>
      <c r="AW30" s="56">
        <v>0</v>
      </c>
      <c r="AX30" s="56">
        <v>0</v>
      </c>
      <c r="AY30" s="56">
        <v>0</v>
      </c>
      <c r="AZ30" s="56">
        <v>0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</v>
      </c>
      <c r="BG30" s="56">
        <v>0</v>
      </c>
      <c r="BH30" s="56">
        <v>0</v>
      </c>
      <c r="BI30" s="56">
        <v>0</v>
      </c>
      <c r="BJ30" s="56">
        <v>0</v>
      </c>
      <c r="BK30" s="56">
        <v>0</v>
      </c>
      <c r="BL30" s="56">
        <v>0</v>
      </c>
      <c r="BM30" s="56">
        <v>0</v>
      </c>
      <c r="BN30" s="56">
        <v>0</v>
      </c>
      <c r="BO30" s="56">
        <v>0</v>
      </c>
      <c r="BP30" s="56">
        <v>0</v>
      </c>
      <c r="BQ30" s="56">
        <v>0</v>
      </c>
      <c r="BR30" s="56">
        <v>0</v>
      </c>
      <c r="BS30" s="56">
        <v>0</v>
      </c>
      <c r="BT30" s="56">
        <v>0</v>
      </c>
      <c r="BU30" s="56">
        <v>0</v>
      </c>
      <c r="BV30" s="56">
        <v>0</v>
      </c>
      <c r="BW30" s="56">
        <v>0</v>
      </c>
      <c r="BX30" s="56">
        <v>0</v>
      </c>
      <c r="BY30" s="56">
        <v>0</v>
      </c>
      <c r="BZ30" s="56">
        <v>0</v>
      </c>
      <c r="CA30" s="56">
        <v>0</v>
      </c>
      <c r="CB30" s="56">
        <v>0</v>
      </c>
      <c r="CC30" s="56">
        <v>0</v>
      </c>
      <c r="CD30" s="56">
        <v>0</v>
      </c>
      <c r="CE30" s="56">
        <v>0</v>
      </c>
      <c r="CF30" s="56">
        <v>0</v>
      </c>
      <c r="CG30" s="56">
        <v>0</v>
      </c>
      <c r="CH30" s="56">
        <v>0</v>
      </c>
      <c r="CI30" s="56">
        <v>0</v>
      </c>
      <c r="CJ30" s="56">
        <v>0</v>
      </c>
      <c r="CK30" s="56">
        <v>0</v>
      </c>
      <c r="CL30" s="56">
        <v>0</v>
      </c>
      <c r="CM30" s="56">
        <v>0</v>
      </c>
      <c r="CN30" s="56">
        <v>0</v>
      </c>
      <c r="CO30" s="56">
        <v>0</v>
      </c>
      <c r="CP30" s="56">
        <v>0</v>
      </c>
      <c r="CQ30" s="56">
        <v>0</v>
      </c>
      <c r="CR30" s="56">
        <v>0</v>
      </c>
      <c r="CS30" s="56">
        <v>0</v>
      </c>
      <c r="CT30" s="56">
        <v>0</v>
      </c>
      <c r="CU30" s="56">
        <v>0</v>
      </c>
      <c r="CV30" s="56">
        <v>0</v>
      </c>
      <c r="CW30" s="56">
        <v>0</v>
      </c>
      <c r="CX30" s="56">
        <v>0</v>
      </c>
      <c r="CY30" s="56">
        <v>0</v>
      </c>
      <c r="CZ30" s="56">
        <v>0</v>
      </c>
      <c r="DA30" s="56">
        <v>0</v>
      </c>
      <c r="DB30" s="56">
        <v>0</v>
      </c>
      <c r="DC30" s="56">
        <v>0</v>
      </c>
      <c r="DD30" s="56">
        <v>0</v>
      </c>
      <c r="DE30" s="56">
        <v>0</v>
      </c>
      <c r="DF30" s="56">
        <v>0</v>
      </c>
      <c r="DG30" s="63">
        <v>0</v>
      </c>
    </row>
    <row r="31" spans="1:111" ht="15.4" customHeight="1">
      <c r="A31" s="92" t="s">
        <v>1401</v>
      </c>
      <c r="B31" s="93"/>
      <c r="C31" s="93"/>
      <c r="D31" s="57" t="s">
        <v>1402</v>
      </c>
      <c r="E31" s="56">
        <v>100000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100000</v>
      </c>
      <c r="U31" s="56">
        <v>68332.98</v>
      </c>
      <c r="V31" s="56">
        <v>0</v>
      </c>
      <c r="W31" s="56">
        <v>0</v>
      </c>
      <c r="X31" s="56">
        <v>0</v>
      </c>
      <c r="Y31" s="56">
        <v>4500</v>
      </c>
      <c r="Z31" s="56">
        <v>0</v>
      </c>
      <c r="AA31" s="56">
        <v>9594.66</v>
      </c>
      <c r="AB31" s="56">
        <v>0</v>
      </c>
      <c r="AC31" s="56">
        <v>0</v>
      </c>
      <c r="AD31" s="56">
        <v>872.36</v>
      </c>
      <c r="AE31" s="56">
        <v>0</v>
      </c>
      <c r="AF31" s="56">
        <v>3900</v>
      </c>
      <c r="AG31" s="56">
        <v>4650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8150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</v>
      </c>
      <c r="AW31" s="56">
        <v>0</v>
      </c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0</v>
      </c>
      <c r="BG31" s="56">
        <v>0</v>
      </c>
      <c r="BH31" s="56">
        <v>0</v>
      </c>
      <c r="BI31" s="56">
        <v>0</v>
      </c>
      <c r="BJ31" s="56">
        <v>0</v>
      </c>
      <c r="BK31" s="56">
        <v>0</v>
      </c>
      <c r="BL31" s="56">
        <v>0</v>
      </c>
      <c r="BM31" s="56">
        <v>0</v>
      </c>
      <c r="BN31" s="56">
        <v>0</v>
      </c>
      <c r="BO31" s="56">
        <v>0</v>
      </c>
      <c r="BP31" s="56">
        <v>0</v>
      </c>
      <c r="BQ31" s="56">
        <v>0</v>
      </c>
      <c r="BR31" s="56">
        <v>0</v>
      </c>
      <c r="BS31" s="56">
        <v>0</v>
      </c>
      <c r="BT31" s="56">
        <v>0</v>
      </c>
      <c r="BU31" s="56">
        <v>0</v>
      </c>
      <c r="BV31" s="56">
        <v>0</v>
      </c>
      <c r="BW31" s="56">
        <v>0</v>
      </c>
      <c r="BX31" s="56">
        <v>0</v>
      </c>
      <c r="BY31" s="56">
        <v>0</v>
      </c>
      <c r="BZ31" s="56">
        <v>0</v>
      </c>
      <c r="CA31" s="56">
        <v>0</v>
      </c>
      <c r="CB31" s="56">
        <v>0</v>
      </c>
      <c r="CC31" s="56">
        <v>0</v>
      </c>
      <c r="CD31" s="56">
        <v>0</v>
      </c>
      <c r="CE31" s="56">
        <v>0</v>
      </c>
      <c r="CF31" s="56">
        <v>0</v>
      </c>
      <c r="CG31" s="56">
        <v>0</v>
      </c>
      <c r="CH31" s="56">
        <v>0</v>
      </c>
      <c r="CI31" s="56">
        <v>0</v>
      </c>
      <c r="CJ31" s="56">
        <v>0</v>
      </c>
      <c r="CK31" s="56">
        <v>0</v>
      </c>
      <c r="CL31" s="56">
        <v>0</v>
      </c>
      <c r="CM31" s="56">
        <v>0</v>
      </c>
      <c r="CN31" s="56">
        <v>0</v>
      </c>
      <c r="CO31" s="56">
        <v>0</v>
      </c>
      <c r="CP31" s="56">
        <v>0</v>
      </c>
      <c r="CQ31" s="56">
        <v>0</v>
      </c>
      <c r="CR31" s="56">
        <v>0</v>
      </c>
      <c r="CS31" s="56">
        <v>0</v>
      </c>
      <c r="CT31" s="56">
        <v>0</v>
      </c>
      <c r="CU31" s="56">
        <v>0</v>
      </c>
      <c r="CV31" s="56">
        <v>0</v>
      </c>
      <c r="CW31" s="56">
        <v>0</v>
      </c>
      <c r="CX31" s="56">
        <v>0</v>
      </c>
      <c r="CY31" s="56">
        <v>0</v>
      </c>
      <c r="CZ31" s="56">
        <v>0</v>
      </c>
      <c r="DA31" s="56">
        <v>0</v>
      </c>
      <c r="DB31" s="56">
        <v>0</v>
      </c>
      <c r="DC31" s="56">
        <v>0</v>
      </c>
      <c r="DD31" s="56">
        <v>0</v>
      </c>
      <c r="DE31" s="56">
        <v>0</v>
      </c>
      <c r="DF31" s="56">
        <v>0</v>
      </c>
      <c r="DG31" s="63">
        <v>0</v>
      </c>
    </row>
    <row r="32" spans="1:111" ht="15.4" customHeight="1">
      <c r="A32" s="92" t="s">
        <v>1403</v>
      </c>
      <c r="B32" s="93"/>
      <c r="C32" s="93"/>
      <c r="D32" s="57" t="s">
        <v>1404</v>
      </c>
      <c r="E32" s="56">
        <v>100000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100000</v>
      </c>
      <c r="U32" s="56">
        <v>68332.98</v>
      </c>
      <c r="V32" s="56">
        <v>0</v>
      </c>
      <c r="W32" s="56">
        <v>0</v>
      </c>
      <c r="X32" s="56">
        <v>0</v>
      </c>
      <c r="Y32" s="56">
        <v>4500</v>
      </c>
      <c r="Z32" s="56">
        <v>0</v>
      </c>
      <c r="AA32" s="56">
        <v>9594.66</v>
      </c>
      <c r="AB32" s="56">
        <v>0</v>
      </c>
      <c r="AC32" s="56">
        <v>0</v>
      </c>
      <c r="AD32" s="56">
        <v>872.36</v>
      </c>
      <c r="AE32" s="56">
        <v>0</v>
      </c>
      <c r="AF32" s="56">
        <v>3900</v>
      </c>
      <c r="AG32" s="56">
        <v>4650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8150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0</v>
      </c>
      <c r="AW32" s="56">
        <v>0</v>
      </c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0</v>
      </c>
      <c r="BG32" s="56">
        <v>0</v>
      </c>
      <c r="BH32" s="56">
        <v>0</v>
      </c>
      <c r="BI32" s="56">
        <v>0</v>
      </c>
      <c r="BJ32" s="56">
        <v>0</v>
      </c>
      <c r="BK32" s="56">
        <v>0</v>
      </c>
      <c r="BL32" s="56">
        <v>0</v>
      </c>
      <c r="BM32" s="56">
        <v>0</v>
      </c>
      <c r="BN32" s="56">
        <v>0</v>
      </c>
      <c r="BO32" s="56">
        <v>0</v>
      </c>
      <c r="BP32" s="56">
        <v>0</v>
      </c>
      <c r="BQ32" s="56">
        <v>0</v>
      </c>
      <c r="BR32" s="56">
        <v>0</v>
      </c>
      <c r="BS32" s="56">
        <v>0</v>
      </c>
      <c r="BT32" s="56">
        <v>0</v>
      </c>
      <c r="BU32" s="56">
        <v>0</v>
      </c>
      <c r="BV32" s="56">
        <v>0</v>
      </c>
      <c r="BW32" s="56">
        <v>0</v>
      </c>
      <c r="BX32" s="56">
        <v>0</v>
      </c>
      <c r="BY32" s="56">
        <v>0</v>
      </c>
      <c r="BZ32" s="56">
        <v>0</v>
      </c>
      <c r="CA32" s="56">
        <v>0</v>
      </c>
      <c r="CB32" s="56">
        <v>0</v>
      </c>
      <c r="CC32" s="56">
        <v>0</v>
      </c>
      <c r="CD32" s="56">
        <v>0</v>
      </c>
      <c r="CE32" s="56">
        <v>0</v>
      </c>
      <c r="CF32" s="56">
        <v>0</v>
      </c>
      <c r="CG32" s="56">
        <v>0</v>
      </c>
      <c r="CH32" s="56">
        <v>0</v>
      </c>
      <c r="CI32" s="56">
        <v>0</v>
      </c>
      <c r="CJ32" s="56">
        <v>0</v>
      </c>
      <c r="CK32" s="56">
        <v>0</v>
      </c>
      <c r="CL32" s="56">
        <v>0</v>
      </c>
      <c r="CM32" s="56">
        <v>0</v>
      </c>
      <c r="CN32" s="56">
        <v>0</v>
      </c>
      <c r="CO32" s="56">
        <v>0</v>
      </c>
      <c r="CP32" s="56">
        <v>0</v>
      </c>
      <c r="CQ32" s="56">
        <v>0</v>
      </c>
      <c r="CR32" s="56">
        <v>0</v>
      </c>
      <c r="CS32" s="56">
        <v>0</v>
      </c>
      <c r="CT32" s="56">
        <v>0</v>
      </c>
      <c r="CU32" s="56">
        <v>0</v>
      </c>
      <c r="CV32" s="56">
        <v>0</v>
      </c>
      <c r="CW32" s="56">
        <v>0</v>
      </c>
      <c r="CX32" s="56">
        <v>0</v>
      </c>
      <c r="CY32" s="56">
        <v>0</v>
      </c>
      <c r="CZ32" s="56">
        <v>0</v>
      </c>
      <c r="DA32" s="56">
        <v>0</v>
      </c>
      <c r="DB32" s="56">
        <v>0</v>
      </c>
      <c r="DC32" s="56">
        <v>0</v>
      </c>
      <c r="DD32" s="56">
        <v>0</v>
      </c>
      <c r="DE32" s="56">
        <v>0</v>
      </c>
      <c r="DF32" s="56">
        <v>0</v>
      </c>
      <c r="DG32" s="63">
        <v>0</v>
      </c>
    </row>
    <row r="33" spans="1:111" ht="15.4" customHeight="1">
      <c r="A33" s="92" t="s">
        <v>1405</v>
      </c>
      <c r="B33" s="93"/>
      <c r="C33" s="93"/>
      <c r="D33" s="57" t="s">
        <v>1406</v>
      </c>
      <c r="E33" s="56">
        <v>12551325.460000001</v>
      </c>
      <c r="F33" s="56">
        <v>4016325.46</v>
      </c>
      <c r="G33" s="56">
        <v>853581.93</v>
      </c>
      <c r="H33" s="56">
        <v>1009907</v>
      </c>
      <c r="I33" s="56">
        <v>1253750.03</v>
      </c>
      <c r="J33" s="56">
        <v>0</v>
      </c>
      <c r="K33" s="56">
        <v>429117</v>
      </c>
      <c r="L33" s="56">
        <v>340316.77</v>
      </c>
      <c r="M33" s="56">
        <v>117126.95</v>
      </c>
      <c r="N33" s="56">
        <v>0</v>
      </c>
      <c r="O33" s="56">
        <v>0</v>
      </c>
      <c r="P33" s="56">
        <v>12525.78</v>
      </c>
      <c r="Q33" s="56">
        <v>0</v>
      </c>
      <c r="R33" s="56">
        <v>0</v>
      </c>
      <c r="S33" s="56">
        <v>0</v>
      </c>
      <c r="T33" s="56">
        <v>8535000</v>
      </c>
      <c r="U33" s="56">
        <v>0</v>
      </c>
      <c r="V33" s="56">
        <v>46909.79</v>
      </c>
      <c r="W33" s="56">
        <v>0</v>
      </c>
      <c r="X33" s="56">
        <v>3542.9</v>
      </c>
      <c r="Y33" s="56">
        <v>4364</v>
      </c>
      <c r="Z33" s="56">
        <v>3243</v>
      </c>
      <c r="AA33" s="56">
        <v>39037.660000000003</v>
      </c>
      <c r="AB33" s="56">
        <v>0</v>
      </c>
      <c r="AC33" s="56">
        <v>0</v>
      </c>
      <c r="AD33" s="56">
        <v>81765.649999999994</v>
      </c>
      <c r="AE33" s="56">
        <v>95905</v>
      </c>
      <c r="AF33" s="56">
        <v>0</v>
      </c>
      <c r="AG33" s="56">
        <v>11600</v>
      </c>
      <c r="AH33" s="56">
        <v>0</v>
      </c>
      <c r="AI33" s="56">
        <v>6050</v>
      </c>
      <c r="AJ33" s="56">
        <v>69391</v>
      </c>
      <c r="AK33" s="56">
        <v>0</v>
      </c>
      <c r="AL33" s="56">
        <v>0</v>
      </c>
      <c r="AM33" s="56">
        <v>0</v>
      </c>
      <c r="AN33" s="56">
        <v>14496</v>
      </c>
      <c r="AO33" s="56">
        <v>7988000</v>
      </c>
      <c r="AP33" s="56">
        <v>1920</v>
      </c>
      <c r="AQ33" s="56">
        <v>13785</v>
      </c>
      <c r="AR33" s="56">
        <v>0</v>
      </c>
      <c r="AS33" s="56">
        <v>154990</v>
      </c>
      <c r="AT33" s="56">
        <v>0</v>
      </c>
      <c r="AU33" s="56">
        <v>0</v>
      </c>
      <c r="AV33" s="56">
        <v>0</v>
      </c>
      <c r="AW33" s="56">
        <v>0</v>
      </c>
      <c r="AX33" s="56">
        <v>0</v>
      </c>
      <c r="AY33" s="56">
        <v>0</v>
      </c>
      <c r="AZ33" s="56">
        <v>0</v>
      </c>
      <c r="BA33" s="56">
        <v>0</v>
      </c>
      <c r="BB33" s="56">
        <v>0</v>
      </c>
      <c r="BC33" s="56">
        <v>0</v>
      </c>
      <c r="BD33" s="56">
        <v>0</v>
      </c>
      <c r="BE33" s="56">
        <v>0</v>
      </c>
      <c r="BF33" s="56">
        <v>0</v>
      </c>
      <c r="BG33" s="56">
        <v>0</v>
      </c>
      <c r="BH33" s="56">
        <v>0</v>
      </c>
      <c r="BI33" s="56">
        <v>0</v>
      </c>
      <c r="BJ33" s="56">
        <v>0</v>
      </c>
      <c r="BK33" s="56">
        <v>0</v>
      </c>
      <c r="BL33" s="56">
        <v>0</v>
      </c>
      <c r="BM33" s="56">
        <v>0</v>
      </c>
      <c r="BN33" s="56">
        <v>0</v>
      </c>
      <c r="BO33" s="56">
        <v>0</v>
      </c>
      <c r="BP33" s="56">
        <v>0</v>
      </c>
      <c r="BQ33" s="56">
        <v>0</v>
      </c>
      <c r="BR33" s="56">
        <v>0</v>
      </c>
      <c r="BS33" s="56">
        <v>0</v>
      </c>
      <c r="BT33" s="56">
        <v>0</v>
      </c>
      <c r="BU33" s="56">
        <v>0</v>
      </c>
      <c r="BV33" s="56">
        <v>0</v>
      </c>
      <c r="BW33" s="56">
        <v>0</v>
      </c>
      <c r="BX33" s="56">
        <v>0</v>
      </c>
      <c r="BY33" s="56">
        <v>0</v>
      </c>
      <c r="BZ33" s="56">
        <v>0</v>
      </c>
      <c r="CA33" s="56">
        <v>0</v>
      </c>
      <c r="CB33" s="56">
        <v>0</v>
      </c>
      <c r="CC33" s="56">
        <v>0</v>
      </c>
      <c r="CD33" s="56">
        <v>0</v>
      </c>
      <c r="CE33" s="56">
        <v>0</v>
      </c>
      <c r="CF33" s="56">
        <v>0</v>
      </c>
      <c r="CG33" s="56">
        <v>0</v>
      </c>
      <c r="CH33" s="56">
        <v>0</v>
      </c>
      <c r="CI33" s="56">
        <v>0</v>
      </c>
      <c r="CJ33" s="56">
        <v>0</v>
      </c>
      <c r="CK33" s="56">
        <v>0</v>
      </c>
      <c r="CL33" s="56">
        <v>0</v>
      </c>
      <c r="CM33" s="56">
        <v>0</v>
      </c>
      <c r="CN33" s="56">
        <v>0</v>
      </c>
      <c r="CO33" s="56">
        <v>0</v>
      </c>
      <c r="CP33" s="56">
        <v>0</v>
      </c>
      <c r="CQ33" s="56">
        <v>0</v>
      </c>
      <c r="CR33" s="56">
        <v>0</v>
      </c>
      <c r="CS33" s="56">
        <v>0</v>
      </c>
      <c r="CT33" s="56">
        <v>0</v>
      </c>
      <c r="CU33" s="56">
        <v>0</v>
      </c>
      <c r="CV33" s="56">
        <v>0</v>
      </c>
      <c r="CW33" s="56">
        <v>0</v>
      </c>
      <c r="CX33" s="56">
        <v>0</v>
      </c>
      <c r="CY33" s="56">
        <v>0</v>
      </c>
      <c r="CZ33" s="56">
        <v>0</v>
      </c>
      <c r="DA33" s="56">
        <v>0</v>
      </c>
      <c r="DB33" s="56">
        <v>0</v>
      </c>
      <c r="DC33" s="56">
        <v>0</v>
      </c>
      <c r="DD33" s="56">
        <v>0</v>
      </c>
      <c r="DE33" s="56">
        <v>0</v>
      </c>
      <c r="DF33" s="56">
        <v>0</v>
      </c>
      <c r="DG33" s="63">
        <v>0</v>
      </c>
    </row>
    <row r="34" spans="1:111" ht="15.4" customHeight="1">
      <c r="A34" s="92" t="s">
        <v>1407</v>
      </c>
      <c r="B34" s="93"/>
      <c r="C34" s="93"/>
      <c r="D34" s="57" t="s">
        <v>1372</v>
      </c>
      <c r="E34" s="56">
        <v>2716325.46</v>
      </c>
      <c r="F34" s="56">
        <v>2616325.46</v>
      </c>
      <c r="G34" s="56">
        <v>499259</v>
      </c>
      <c r="H34" s="56">
        <v>695884</v>
      </c>
      <c r="I34" s="56">
        <v>704706.03</v>
      </c>
      <c r="J34" s="56">
        <v>0</v>
      </c>
      <c r="K34" s="56">
        <v>364117</v>
      </c>
      <c r="L34" s="56">
        <v>242738.15</v>
      </c>
      <c r="M34" s="56">
        <v>97095.5</v>
      </c>
      <c r="N34" s="56">
        <v>0</v>
      </c>
      <c r="O34" s="56">
        <v>0</v>
      </c>
      <c r="P34" s="56">
        <v>12525.78</v>
      </c>
      <c r="Q34" s="56">
        <v>0</v>
      </c>
      <c r="R34" s="56">
        <v>0</v>
      </c>
      <c r="S34" s="56">
        <v>0</v>
      </c>
      <c r="T34" s="56">
        <v>100000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6">
        <v>0</v>
      </c>
      <c r="AN34" s="56">
        <v>0</v>
      </c>
      <c r="AO34" s="56">
        <v>100000</v>
      </c>
      <c r="AP34" s="56">
        <v>0</v>
      </c>
      <c r="AQ34" s="56">
        <v>0</v>
      </c>
      <c r="AR34" s="56">
        <v>0</v>
      </c>
      <c r="AS34" s="56">
        <v>0</v>
      </c>
      <c r="AT34" s="56">
        <v>0</v>
      </c>
      <c r="AU34" s="56">
        <v>0</v>
      </c>
      <c r="AV34" s="56">
        <v>0</v>
      </c>
      <c r="AW34" s="56">
        <v>0</v>
      </c>
      <c r="AX34" s="56">
        <v>0</v>
      </c>
      <c r="AY34" s="56">
        <v>0</v>
      </c>
      <c r="AZ34" s="56">
        <v>0</v>
      </c>
      <c r="BA34" s="56">
        <v>0</v>
      </c>
      <c r="BB34" s="56">
        <v>0</v>
      </c>
      <c r="BC34" s="56">
        <v>0</v>
      </c>
      <c r="BD34" s="56">
        <v>0</v>
      </c>
      <c r="BE34" s="56">
        <v>0</v>
      </c>
      <c r="BF34" s="56">
        <v>0</v>
      </c>
      <c r="BG34" s="56">
        <v>0</v>
      </c>
      <c r="BH34" s="56">
        <v>0</v>
      </c>
      <c r="BI34" s="56">
        <v>0</v>
      </c>
      <c r="BJ34" s="56">
        <v>0</v>
      </c>
      <c r="BK34" s="56">
        <v>0</v>
      </c>
      <c r="BL34" s="56">
        <v>0</v>
      </c>
      <c r="BM34" s="56">
        <v>0</v>
      </c>
      <c r="BN34" s="56">
        <v>0</v>
      </c>
      <c r="BO34" s="56">
        <v>0</v>
      </c>
      <c r="BP34" s="56">
        <v>0</v>
      </c>
      <c r="BQ34" s="56">
        <v>0</v>
      </c>
      <c r="BR34" s="56">
        <v>0</v>
      </c>
      <c r="BS34" s="56">
        <v>0</v>
      </c>
      <c r="BT34" s="56">
        <v>0</v>
      </c>
      <c r="BU34" s="56">
        <v>0</v>
      </c>
      <c r="BV34" s="56">
        <v>0</v>
      </c>
      <c r="BW34" s="56">
        <v>0</v>
      </c>
      <c r="BX34" s="56">
        <v>0</v>
      </c>
      <c r="BY34" s="56">
        <v>0</v>
      </c>
      <c r="BZ34" s="56">
        <v>0</v>
      </c>
      <c r="CA34" s="56">
        <v>0</v>
      </c>
      <c r="CB34" s="56">
        <v>0</v>
      </c>
      <c r="CC34" s="56">
        <v>0</v>
      </c>
      <c r="CD34" s="56">
        <v>0</v>
      </c>
      <c r="CE34" s="56">
        <v>0</v>
      </c>
      <c r="CF34" s="56">
        <v>0</v>
      </c>
      <c r="CG34" s="56">
        <v>0</v>
      </c>
      <c r="CH34" s="56">
        <v>0</v>
      </c>
      <c r="CI34" s="56">
        <v>0</v>
      </c>
      <c r="CJ34" s="56">
        <v>0</v>
      </c>
      <c r="CK34" s="56">
        <v>0</v>
      </c>
      <c r="CL34" s="56">
        <v>0</v>
      </c>
      <c r="CM34" s="56">
        <v>0</v>
      </c>
      <c r="CN34" s="56">
        <v>0</v>
      </c>
      <c r="CO34" s="56">
        <v>0</v>
      </c>
      <c r="CP34" s="56">
        <v>0</v>
      </c>
      <c r="CQ34" s="56">
        <v>0</v>
      </c>
      <c r="CR34" s="56">
        <v>0</v>
      </c>
      <c r="CS34" s="56">
        <v>0</v>
      </c>
      <c r="CT34" s="56">
        <v>0</v>
      </c>
      <c r="CU34" s="56">
        <v>0</v>
      </c>
      <c r="CV34" s="56">
        <v>0</v>
      </c>
      <c r="CW34" s="56">
        <v>0</v>
      </c>
      <c r="CX34" s="56">
        <v>0</v>
      </c>
      <c r="CY34" s="56">
        <v>0</v>
      </c>
      <c r="CZ34" s="56">
        <v>0</v>
      </c>
      <c r="DA34" s="56">
        <v>0</v>
      </c>
      <c r="DB34" s="56">
        <v>0</v>
      </c>
      <c r="DC34" s="56">
        <v>0</v>
      </c>
      <c r="DD34" s="56">
        <v>0</v>
      </c>
      <c r="DE34" s="56">
        <v>0</v>
      </c>
      <c r="DF34" s="56">
        <v>0</v>
      </c>
      <c r="DG34" s="63">
        <v>0</v>
      </c>
    </row>
    <row r="35" spans="1:111" ht="15.4" customHeight="1">
      <c r="A35" s="92" t="s">
        <v>1408</v>
      </c>
      <c r="B35" s="93"/>
      <c r="C35" s="93"/>
      <c r="D35" s="57" t="s">
        <v>1374</v>
      </c>
      <c r="E35" s="56">
        <v>4000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4000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  <c r="AO35" s="56">
        <v>4000</v>
      </c>
      <c r="AP35" s="56">
        <v>0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6">
        <v>0</v>
      </c>
      <c r="AW35" s="56">
        <v>0</v>
      </c>
      <c r="AX35" s="56">
        <v>0</v>
      </c>
      <c r="AY35" s="56">
        <v>0</v>
      </c>
      <c r="AZ35" s="56">
        <v>0</v>
      </c>
      <c r="BA35" s="56">
        <v>0</v>
      </c>
      <c r="BB35" s="56">
        <v>0</v>
      </c>
      <c r="BC35" s="56">
        <v>0</v>
      </c>
      <c r="BD35" s="56">
        <v>0</v>
      </c>
      <c r="BE35" s="56">
        <v>0</v>
      </c>
      <c r="BF35" s="56">
        <v>0</v>
      </c>
      <c r="BG35" s="56">
        <v>0</v>
      </c>
      <c r="BH35" s="56">
        <v>0</v>
      </c>
      <c r="BI35" s="56">
        <v>0</v>
      </c>
      <c r="BJ35" s="56">
        <v>0</v>
      </c>
      <c r="BK35" s="56">
        <v>0</v>
      </c>
      <c r="BL35" s="56">
        <v>0</v>
      </c>
      <c r="BM35" s="56">
        <v>0</v>
      </c>
      <c r="BN35" s="56">
        <v>0</v>
      </c>
      <c r="BO35" s="56">
        <v>0</v>
      </c>
      <c r="BP35" s="56">
        <v>0</v>
      </c>
      <c r="BQ35" s="56">
        <v>0</v>
      </c>
      <c r="BR35" s="56">
        <v>0</v>
      </c>
      <c r="BS35" s="56">
        <v>0</v>
      </c>
      <c r="BT35" s="56">
        <v>0</v>
      </c>
      <c r="BU35" s="56">
        <v>0</v>
      </c>
      <c r="BV35" s="56">
        <v>0</v>
      </c>
      <c r="BW35" s="56">
        <v>0</v>
      </c>
      <c r="BX35" s="56">
        <v>0</v>
      </c>
      <c r="BY35" s="56">
        <v>0</v>
      </c>
      <c r="BZ35" s="56">
        <v>0</v>
      </c>
      <c r="CA35" s="56">
        <v>0</v>
      </c>
      <c r="CB35" s="56">
        <v>0</v>
      </c>
      <c r="CC35" s="56">
        <v>0</v>
      </c>
      <c r="CD35" s="56">
        <v>0</v>
      </c>
      <c r="CE35" s="56">
        <v>0</v>
      </c>
      <c r="CF35" s="56">
        <v>0</v>
      </c>
      <c r="CG35" s="56">
        <v>0</v>
      </c>
      <c r="CH35" s="56">
        <v>0</v>
      </c>
      <c r="CI35" s="56">
        <v>0</v>
      </c>
      <c r="CJ35" s="56">
        <v>0</v>
      </c>
      <c r="CK35" s="56">
        <v>0</v>
      </c>
      <c r="CL35" s="56">
        <v>0</v>
      </c>
      <c r="CM35" s="56">
        <v>0</v>
      </c>
      <c r="CN35" s="56">
        <v>0</v>
      </c>
      <c r="CO35" s="56">
        <v>0</v>
      </c>
      <c r="CP35" s="56">
        <v>0</v>
      </c>
      <c r="CQ35" s="56">
        <v>0</v>
      </c>
      <c r="CR35" s="56">
        <v>0</v>
      </c>
      <c r="CS35" s="56">
        <v>0</v>
      </c>
      <c r="CT35" s="56">
        <v>0</v>
      </c>
      <c r="CU35" s="56">
        <v>0</v>
      </c>
      <c r="CV35" s="56">
        <v>0</v>
      </c>
      <c r="CW35" s="56">
        <v>0</v>
      </c>
      <c r="CX35" s="56">
        <v>0</v>
      </c>
      <c r="CY35" s="56">
        <v>0</v>
      </c>
      <c r="CZ35" s="56">
        <v>0</v>
      </c>
      <c r="DA35" s="56">
        <v>0</v>
      </c>
      <c r="DB35" s="56">
        <v>0</v>
      </c>
      <c r="DC35" s="56">
        <v>0</v>
      </c>
      <c r="DD35" s="56">
        <v>0</v>
      </c>
      <c r="DE35" s="56">
        <v>0</v>
      </c>
      <c r="DF35" s="56">
        <v>0</v>
      </c>
      <c r="DG35" s="63">
        <v>0</v>
      </c>
    </row>
    <row r="36" spans="1:111" ht="15.4" customHeight="1">
      <c r="A36" s="92" t="s">
        <v>1409</v>
      </c>
      <c r="B36" s="93"/>
      <c r="C36" s="93"/>
      <c r="D36" s="57" t="s">
        <v>1410</v>
      </c>
      <c r="E36" s="56">
        <v>547000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547000</v>
      </c>
      <c r="U36" s="56">
        <v>0</v>
      </c>
      <c r="V36" s="56">
        <v>46909.79</v>
      </c>
      <c r="W36" s="56">
        <v>0</v>
      </c>
      <c r="X36" s="56">
        <v>3542.9</v>
      </c>
      <c r="Y36" s="56">
        <v>4364</v>
      </c>
      <c r="Z36" s="56">
        <v>3243</v>
      </c>
      <c r="AA36" s="56">
        <v>39037.660000000003</v>
      </c>
      <c r="AB36" s="56">
        <v>0</v>
      </c>
      <c r="AC36" s="56">
        <v>0</v>
      </c>
      <c r="AD36" s="56">
        <v>81765.649999999994</v>
      </c>
      <c r="AE36" s="56">
        <v>95905</v>
      </c>
      <c r="AF36" s="56">
        <v>0</v>
      </c>
      <c r="AG36" s="56">
        <v>11600</v>
      </c>
      <c r="AH36" s="56">
        <v>0</v>
      </c>
      <c r="AI36" s="56">
        <v>6050</v>
      </c>
      <c r="AJ36" s="56">
        <v>69391</v>
      </c>
      <c r="AK36" s="56">
        <v>0</v>
      </c>
      <c r="AL36" s="56">
        <v>0</v>
      </c>
      <c r="AM36" s="56">
        <v>0</v>
      </c>
      <c r="AN36" s="56">
        <v>14496</v>
      </c>
      <c r="AO36" s="56">
        <v>0</v>
      </c>
      <c r="AP36" s="56">
        <v>1920</v>
      </c>
      <c r="AQ36" s="56">
        <v>13785</v>
      </c>
      <c r="AR36" s="56">
        <v>0</v>
      </c>
      <c r="AS36" s="56">
        <v>154990</v>
      </c>
      <c r="AT36" s="56">
        <v>0</v>
      </c>
      <c r="AU36" s="56">
        <v>0</v>
      </c>
      <c r="AV36" s="56">
        <v>0</v>
      </c>
      <c r="AW36" s="56">
        <v>0</v>
      </c>
      <c r="AX36" s="56">
        <v>0</v>
      </c>
      <c r="AY36" s="56">
        <v>0</v>
      </c>
      <c r="AZ36" s="56">
        <v>0</v>
      </c>
      <c r="BA36" s="56">
        <v>0</v>
      </c>
      <c r="BB36" s="56">
        <v>0</v>
      </c>
      <c r="BC36" s="56">
        <v>0</v>
      </c>
      <c r="BD36" s="56">
        <v>0</v>
      </c>
      <c r="BE36" s="56">
        <v>0</v>
      </c>
      <c r="BF36" s="56">
        <v>0</v>
      </c>
      <c r="BG36" s="56">
        <v>0</v>
      </c>
      <c r="BH36" s="56">
        <v>0</v>
      </c>
      <c r="BI36" s="56">
        <v>0</v>
      </c>
      <c r="BJ36" s="56">
        <v>0</v>
      </c>
      <c r="BK36" s="56">
        <v>0</v>
      </c>
      <c r="BL36" s="56">
        <v>0</v>
      </c>
      <c r="BM36" s="56">
        <v>0</v>
      </c>
      <c r="BN36" s="56">
        <v>0</v>
      </c>
      <c r="BO36" s="56">
        <v>0</v>
      </c>
      <c r="BP36" s="56">
        <v>0</v>
      </c>
      <c r="BQ36" s="56">
        <v>0</v>
      </c>
      <c r="BR36" s="56">
        <v>0</v>
      </c>
      <c r="BS36" s="56">
        <v>0</v>
      </c>
      <c r="BT36" s="56">
        <v>0</v>
      </c>
      <c r="BU36" s="56">
        <v>0</v>
      </c>
      <c r="BV36" s="56">
        <v>0</v>
      </c>
      <c r="BW36" s="56">
        <v>0</v>
      </c>
      <c r="BX36" s="56">
        <v>0</v>
      </c>
      <c r="BY36" s="56">
        <v>0</v>
      </c>
      <c r="BZ36" s="56">
        <v>0</v>
      </c>
      <c r="CA36" s="56">
        <v>0</v>
      </c>
      <c r="CB36" s="56">
        <v>0</v>
      </c>
      <c r="CC36" s="56">
        <v>0</v>
      </c>
      <c r="CD36" s="56">
        <v>0</v>
      </c>
      <c r="CE36" s="56">
        <v>0</v>
      </c>
      <c r="CF36" s="56">
        <v>0</v>
      </c>
      <c r="CG36" s="56">
        <v>0</v>
      </c>
      <c r="CH36" s="56">
        <v>0</v>
      </c>
      <c r="CI36" s="56">
        <v>0</v>
      </c>
      <c r="CJ36" s="56">
        <v>0</v>
      </c>
      <c r="CK36" s="56">
        <v>0</v>
      </c>
      <c r="CL36" s="56">
        <v>0</v>
      </c>
      <c r="CM36" s="56">
        <v>0</v>
      </c>
      <c r="CN36" s="56">
        <v>0</v>
      </c>
      <c r="CO36" s="56">
        <v>0</v>
      </c>
      <c r="CP36" s="56">
        <v>0</v>
      </c>
      <c r="CQ36" s="56">
        <v>0</v>
      </c>
      <c r="CR36" s="56">
        <v>0</v>
      </c>
      <c r="CS36" s="56">
        <v>0</v>
      </c>
      <c r="CT36" s="56">
        <v>0</v>
      </c>
      <c r="CU36" s="56">
        <v>0</v>
      </c>
      <c r="CV36" s="56">
        <v>0</v>
      </c>
      <c r="CW36" s="56">
        <v>0</v>
      </c>
      <c r="CX36" s="56">
        <v>0</v>
      </c>
      <c r="CY36" s="56">
        <v>0</v>
      </c>
      <c r="CZ36" s="56">
        <v>0</v>
      </c>
      <c r="DA36" s="56">
        <v>0</v>
      </c>
      <c r="DB36" s="56">
        <v>0</v>
      </c>
      <c r="DC36" s="56">
        <v>0</v>
      </c>
      <c r="DD36" s="56">
        <v>0</v>
      </c>
      <c r="DE36" s="56">
        <v>0</v>
      </c>
      <c r="DF36" s="56">
        <v>0</v>
      </c>
      <c r="DG36" s="63">
        <v>0</v>
      </c>
    </row>
    <row r="37" spans="1:111" ht="15.4" customHeight="1">
      <c r="A37" s="92" t="s">
        <v>1411</v>
      </c>
      <c r="B37" s="93"/>
      <c r="C37" s="93"/>
      <c r="D37" s="57" t="s">
        <v>1412</v>
      </c>
      <c r="E37" s="56">
        <v>1335000</v>
      </c>
      <c r="F37" s="56">
        <v>1335000</v>
      </c>
      <c r="G37" s="56">
        <v>354322.93</v>
      </c>
      <c r="H37" s="56">
        <v>314023</v>
      </c>
      <c r="I37" s="56">
        <v>509044</v>
      </c>
      <c r="J37" s="56">
        <v>0</v>
      </c>
      <c r="K37" s="56">
        <v>65000</v>
      </c>
      <c r="L37" s="56">
        <v>72578.62</v>
      </c>
      <c r="M37" s="56">
        <v>20031.45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6">
        <v>0</v>
      </c>
      <c r="AV37" s="56">
        <v>0</v>
      </c>
      <c r="AW37" s="56">
        <v>0</v>
      </c>
      <c r="AX37" s="56">
        <v>0</v>
      </c>
      <c r="AY37" s="56">
        <v>0</v>
      </c>
      <c r="AZ37" s="56">
        <v>0</v>
      </c>
      <c r="BA37" s="56">
        <v>0</v>
      </c>
      <c r="BB37" s="56">
        <v>0</v>
      </c>
      <c r="BC37" s="56">
        <v>0</v>
      </c>
      <c r="BD37" s="56">
        <v>0</v>
      </c>
      <c r="BE37" s="56">
        <v>0</v>
      </c>
      <c r="BF37" s="56">
        <v>0</v>
      </c>
      <c r="BG37" s="56">
        <v>0</v>
      </c>
      <c r="BH37" s="56">
        <v>0</v>
      </c>
      <c r="BI37" s="56">
        <v>0</v>
      </c>
      <c r="BJ37" s="56">
        <v>0</v>
      </c>
      <c r="BK37" s="56">
        <v>0</v>
      </c>
      <c r="BL37" s="56">
        <v>0</v>
      </c>
      <c r="BM37" s="56">
        <v>0</v>
      </c>
      <c r="BN37" s="56">
        <v>0</v>
      </c>
      <c r="BO37" s="56">
        <v>0</v>
      </c>
      <c r="BP37" s="56">
        <v>0</v>
      </c>
      <c r="BQ37" s="56">
        <v>0</v>
      </c>
      <c r="BR37" s="56">
        <v>0</v>
      </c>
      <c r="BS37" s="56">
        <v>0</v>
      </c>
      <c r="BT37" s="56">
        <v>0</v>
      </c>
      <c r="BU37" s="56">
        <v>0</v>
      </c>
      <c r="BV37" s="56">
        <v>0</v>
      </c>
      <c r="BW37" s="56">
        <v>0</v>
      </c>
      <c r="BX37" s="56">
        <v>0</v>
      </c>
      <c r="BY37" s="56">
        <v>0</v>
      </c>
      <c r="BZ37" s="56">
        <v>0</v>
      </c>
      <c r="CA37" s="56">
        <v>0</v>
      </c>
      <c r="CB37" s="56">
        <v>0</v>
      </c>
      <c r="CC37" s="56">
        <v>0</v>
      </c>
      <c r="CD37" s="56">
        <v>0</v>
      </c>
      <c r="CE37" s="56">
        <v>0</v>
      </c>
      <c r="CF37" s="56">
        <v>0</v>
      </c>
      <c r="CG37" s="56">
        <v>0</v>
      </c>
      <c r="CH37" s="56">
        <v>0</v>
      </c>
      <c r="CI37" s="56">
        <v>0</v>
      </c>
      <c r="CJ37" s="56">
        <v>0</v>
      </c>
      <c r="CK37" s="56">
        <v>0</v>
      </c>
      <c r="CL37" s="56">
        <v>0</v>
      </c>
      <c r="CM37" s="56">
        <v>0</v>
      </c>
      <c r="CN37" s="56">
        <v>0</v>
      </c>
      <c r="CO37" s="56">
        <v>0</v>
      </c>
      <c r="CP37" s="56">
        <v>0</v>
      </c>
      <c r="CQ37" s="56">
        <v>0</v>
      </c>
      <c r="CR37" s="56">
        <v>0</v>
      </c>
      <c r="CS37" s="56">
        <v>0</v>
      </c>
      <c r="CT37" s="56">
        <v>0</v>
      </c>
      <c r="CU37" s="56">
        <v>0</v>
      </c>
      <c r="CV37" s="56">
        <v>0</v>
      </c>
      <c r="CW37" s="56">
        <v>0</v>
      </c>
      <c r="CX37" s="56">
        <v>0</v>
      </c>
      <c r="CY37" s="56">
        <v>0</v>
      </c>
      <c r="CZ37" s="56">
        <v>0</v>
      </c>
      <c r="DA37" s="56">
        <v>0</v>
      </c>
      <c r="DB37" s="56">
        <v>0</v>
      </c>
      <c r="DC37" s="56">
        <v>0</v>
      </c>
      <c r="DD37" s="56">
        <v>0</v>
      </c>
      <c r="DE37" s="56">
        <v>0</v>
      </c>
      <c r="DF37" s="56">
        <v>0</v>
      </c>
      <c r="DG37" s="63">
        <v>0</v>
      </c>
    </row>
    <row r="38" spans="1:111" ht="15.4" customHeight="1">
      <c r="A38" s="92" t="s">
        <v>1413</v>
      </c>
      <c r="B38" s="93"/>
      <c r="C38" s="93"/>
      <c r="D38" s="57" t="s">
        <v>1414</v>
      </c>
      <c r="E38" s="56">
        <v>7949000</v>
      </c>
      <c r="F38" s="56">
        <v>65000</v>
      </c>
      <c r="G38" s="56">
        <v>0</v>
      </c>
      <c r="H38" s="56">
        <v>0</v>
      </c>
      <c r="I38" s="56">
        <v>40000</v>
      </c>
      <c r="J38" s="56">
        <v>0</v>
      </c>
      <c r="K38" s="56">
        <v>0</v>
      </c>
      <c r="L38" s="56">
        <v>25000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7884000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6">
        <v>0</v>
      </c>
      <c r="AN38" s="56">
        <v>0</v>
      </c>
      <c r="AO38" s="56">
        <v>7884000</v>
      </c>
      <c r="AP38" s="56">
        <v>0</v>
      </c>
      <c r="AQ38" s="56">
        <v>0</v>
      </c>
      <c r="AR38" s="56">
        <v>0</v>
      </c>
      <c r="AS38" s="56">
        <v>0</v>
      </c>
      <c r="AT38" s="56">
        <v>0</v>
      </c>
      <c r="AU38" s="56">
        <v>0</v>
      </c>
      <c r="AV38" s="56">
        <v>0</v>
      </c>
      <c r="AW38" s="56">
        <v>0</v>
      </c>
      <c r="AX38" s="56">
        <v>0</v>
      </c>
      <c r="AY38" s="56">
        <v>0</v>
      </c>
      <c r="AZ38" s="56">
        <v>0</v>
      </c>
      <c r="BA38" s="56">
        <v>0</v>
      </c>
      <c r="BB38" s="56">
        <v>0</v>
      </c>
      <c r="BC38" s="56">
        <v>0</v>
      </c>
      <c r="BD38" s="56">
        <v>0</v>
      </c>
      <c r="BE38" s="56">
        <v>0</v>
      </c>
      <c r="BF38" s="56">
        <v>0</v>
      </c>
      <c r="BG38" s="56">
        <v>0</v>
      </c>
      <c r="BH38" s="56">
        <v>0</v>
      </c>
      <c r="BI38" s="56">
        <v>0</v>
      </c>
      <c r="BJ38" s="56">
        <v>0</v>
      </c>
      <c r="BK38" s="56">
        <v>0</v>
      </c>
      <c r="BL38" s="56">
        <v>0</v>
      </c>
      <c r="BM38" s="56">
        <v>0</v>
      </c>
      <c r="BN38" s="56">
        <v>0</v>
      </c>
      <c r="BO38" s="56">
        <v>0</v>
      </c>
      <c r="BP38" s="56">
        <v>0</v>
      </c>
      <c r="BQ38" s="56">
        <v>0</v>
      </c>
      <c r="BR38" s="56">
        <v>0</v>
      </c>
      <c r="BS38" s="56">
        <v>0</v>
      </c>
      <c r="BT38" s="56">
        <v>0</v>
      </c>
      <c r="BU38" s="56">
        <v>0</v>
      </c>
      <c r="BV38" s="56">
        <v>0</v>
      </c>
      <c r="BW38" s="56">
        <v>0</v>
      </c>
      <c r="BX38" s="56">
        <v>0</v>
      </c>
      <c r="BY38" s="56">
        <v>0</v>
      </c>
      <c r="BZ38" s="56">
        <v>0</v>
      </c>
      <c r="CA38" s="56">
        <v>0</v>
      </c>
      <c r="CB38" s="56">
        <v>0</v>
      </c>
      <c r="CC38" s="56">
        <v>0</v>
      </c>
      <c r="CD38" s="56">
        <v>0</v>
      </c>
      <c r="CE38" s="56">
        <v>0</v>
      </c>
      <c r="CF38" s="56">
        <v>0</v>
      </c>
      <c r="CG38" s="56">
        <v>0</v>
      </c>
      <c r="CH38" s="56">
        <v>0</v>
      </c>
      <c r="CI38" s="56">
        <v>0</v>
      </c>
      <c r="CJ38" s="56">
        <v>0</v>
      </c>
      <c r="CK38" s="56">
        <v>0</v>
      </c>
      <c r="CL38" s="56">
        <v>0</v>
      </c>
      <c r="CM38" s="56">
        <v>0</v>
      </c>
      <c r="CN38" s="56">
        <v>0</v>
      </c>
      <c r="CO38" s="56">
        <v>0</v>
      </c>
      <c r="CP38" s="56">
        <v>0</v>
      </c>
      <c r="CQ38" s="56">
        <v>0</v>
      </c>
      <c r="CR38" s="56">
        <v>0</v>
      </c>
      <c r="CS38" s="56">
        <v>0</v>
      </c>
      <c r="CT38" s="56">
        <v>0</v>
      </c>
      <c r="CU38" s="56">
        <v>0</v>
      </c>
      <c r="CV38" s="56">
        <v>0</v>
      </c>
      <c r="CW38" s="56">
        <v>0</v>
      </c>
      <c r="CX38" s="56">
        <v>0</v>
      </c>
      <c r="CY38" s="56">
        <v>0</v>
      </c>
      <c r="CZ38" s="56">
        <v>0</v>
      </c>
      <c r="DA38" s="56">
        <v>0</v>
      </c>
      <c r="DB38" s="56">
        <v>0</v>
      </c>
      <c r="DC38" s="56">
        <v>0</v>
      </c>
      <c r="DD38" s="56">
        <v>0</v>
      </c>
      <c r="DE38" s="56">
        <v>0</v>
      </c>
      <c r="DF38" s="56">
        <v>0</v>
      </c>
      <c r="DG38" s="63">
        <v>0</v>
      </c>
    </row>
    <row r="39" spans="1:111" ht="15.4" customHeight="1">
      <c r="A39" s="92" t="s">
        <v>1415</v>
      </c>
      <c r="B39" s="93"/>
      <c r="C39" s="93"/>
      <c r="D39" s="57" t="s">
        <v>1416</v>
      </c>
      <c r="E39" s="56">
        <v>2622409.7400000002</v>
      </c>
      <c r="F39" s="56">
        <v>1594317.51</v>
      </c>
      <c r="G39" s="56">
        <v>335080</v>
      </c>
      <c r="H39" s="56">
        <v>569414</v>
      </c>
      <c r="I39" s="56">
        <v>379830.5</v>
      </c>
      <c r="J39" s="56">
        <v>0</v>
      </c>
      <c r="K39" s="56">
        <v>0</v>
      </c>
      <c r="L39" s="56">
        <v>166106.85</v>
      </c>
      <c r="M39" s="56">
        <v>66442.83</v>
      </c>
      <c r="N39" s="56">
        <v>0</v>
      </c>
      <c r="O39" s="56">
        <v>0</v>
      </c>
      <c r="P39" s="56">
        <v>6228.96</v>
      </c>
      <c r="Q39" s="56">
        <v>0</v>
      </c>
      <c r="R39" s="56">
        <v>0</v>
      </c>
      <c r="S39" s="56">
        <v>71214.37</v>
      </c>
      <c r="T39" s="56">
        <v>786052.23</v>
      </c>
      <c r="U39" s="56">
        <v>72623.820000000007</v>
      </c>
      <c r="V39" s="56">
        <v>6533.8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64556.09</v>
      </c>
      <c r="AE39" s="56">
        <v>0</v>
      </c>
      <c r="AF39" s="56">
        <v>0</v>
      </c>
      <c r="AG39" s="56">
        <v>0</v>
      </c>
      <c r="AH39" s="56">
        <v>0</v>
      </c>
      <c r="AI39" s="56">
        <v>9231</v>
      </c>
      <c r="AJ39" s="56">
        <v>21559</v>
      </c>
      <c r="AK39" s="56">
        <v>0</v>
      </c>
      <c r="AL39" s="56">
        <v>0</v>
      </c>
      <c r="AM39" s="56">
        <v>0</v>
      </c>
      <c r="AN39" s="56">
        <v>0</v>
      </c>
      <c r="AO39" s="56">
        <v>503640</v>
      </c>
      <c r="AP39" s="56">
        <v>15888.52</v>
      </c>
      <c r="AQ39" s="56">
        <v>0</v>
      </c>
      <c r="AR39" s="56">
        <v>0</v>
      </c>
      <c r="AS39" s="56">
        <v>74920</v>
      </c>
      <c r="AT39" s="56">
        <v>0</v>
      </c>
      <c r="AU39" s="56">
        <v>17100</v>
      </c>
      <c r="AV39" s="56">
        <v>0</v>
      </c>
      <c r="AW39" s="56">
        <v>0</v>
      </c>
      <c r="AX39" s="56">
        <v>0</v>
      </c>
      <c r="AY39" s="56">
        <v>0</v>
      </c>
      <c r="AZ39" s="56">
        <v>0</v>
      </c>
      <c r="BA39" s="56">
        <v>0</v>
      </c>
      <c r="BB39" s="56">
        <v>0</v>
      </c>
      <c r="BC39" s="56">
        <v>0</v>
      </c>
      <c r="BD39" s="56">
        <v>0</v>
      </c>
      <c r="BE39" s="56">
        <v>0</v>
      </c>
      <c r="BF39" s="56">
        <v>0</v>
      </c>
      <c r="BG39" s="56">
        <v>0</v>
      </c>
      <c r="BH39" s="56">
        <v>0</v>
      </c>
      <c r="BI39" s="56">
        <v>0</v>
      </c>
      <c r="BJ39" s="56">
        <v>0</v>
      </c>
      <c r="BK39" s="56">
        <v>0</v>
      </c>
      <c r="BL39" s="56">
        <v>0</v>
      </c>
      <c r="BM39" s="56">
        <v>0</v>
      </c>
      <c r="BN39" s="56">
        <v>0</v>
      </c>
      <c r="BO39" s="56">
        <v>0</v>
      </c>
      <c r="BP39" s="56">
        <v>0</v>
      </c>
      <c r="BQ39" s="56">
        <v>0</v>
      </c>
      <c r="BR39" s="56">
        <v>0</v>
      </c>
      <c r="BS39" s="56">
        <v>0</v>
      </c>
      <c r="BT39" s="56">
        <v>0</v>
      </c>
      <c r="BU39" s="56">
        <v>0</v>
      </c>
      <c r="BV39" s="56">
        <v>0</v>
      </c>
      <c r="BW39" s="56">
        <v>0</v>
      </c>
      <c r="BX39" s="56">
        <v>0</v>
      </c>
      <c r="BY39" s="56">
        <v>0</v>
      </c>
      <c r="BZ39" s="56">
        <v>242040</v>
      </c>
      <c r="CA39" s="56">
        <v>0</v>
      </c>
      <c r="CB39" s="56">
        <v>242040</v>
      </c>
      <c r="CC39" s="56">
        <v>0</v>
      </c>
      <c r="CD39" s="56">
        <v>0</v>
      </c>
      <c r="CE39" s="56">
        <v>0</v>
      </c>
      <c r="CF39" s="56">
        <v>0</v>
      </c>
      <c r="CG39" s="56">
        <v>0</v>
      </c>
      <c r="CH39" s="56">
        <v>0</v>
      </c>
      <c r="CI39" s="56">
        <v>0</v>
      </c>
      <c r="CJ39" s="56">
        <v>0</v>
      </c>
      <c r="CK39" s="56">
        <v>0</v>
      </c>
      <c r="CL39" s="56">
        <v>0</v>
      </c>
      <c r="CM39" s="56">
        <v>0</v>
      </c>
      <c r="CN39" s="56">
        <v>0</v>
      </c>
      <c r="CO39" s="56">
        <v>0</v>
      </c>
      <c r="CP39" s="56">
        <v>0</v>
      </c>
      <c r="CQ39" s="56">
        <v>0</v>
      </c>
      <c r="CR39" s="56">
        <v>0</v>
      </c>
      <c r="CS39" s="56">
        <v>0</v>
      </c>
      <c r="CT39" s="56">
        <v>0</v>
      </c>
      <c r="CU39" s="56">
        <v>0</v>
      </c>
      <c r="CV39" s="56">
        <v>0</v>
      </c>
      <c r="CW39" s="56">
        <v>0</v>
      </c>
      <c r="CX39" s="56">
        <v>0</v>
      </c>
      <c r="CY39" s="56">
        <v>0</v>
      </c>
      <c r="CZ39" s="56">
        <v>0</v>
      </c>
      <c r="DA39" s="56">
        <v>0</v>
      </c>
      <c r="DB39" s="56">
        <v>0</v>
      </c>
      <c r="DC39" s="56">
        <v>0</v>
      </c>
      <c r="DD39" s="56">
        <v>0</v>
      </c>
      <c r="DE39" s="56">
        <v>0</v>
      </c>
      <c r="DF39" s="56">
        <v>0</v>
      </c>
      <c r="DG39" s="63">
        <v>0</v>
      </c>
    </row>
    <row r="40" spans="1:111" ht="15.4" customHeight="1">
      <c r="A40" s="92" t="s">
        <v>1417</v>
      </c>
      <c r="B40" s="93"/>
      <c r="C40" s="93"/>
      <c r="D40" s="57" t="s">
        <v>1372</v>
      </c>
      <c r="E40" s="56">
        <v>1795073.65</v>
      </c>
      <c r="F40" s="56">
        <v>1594317.51</v>
      </c>
      <c r="G40" s="56">
        <v>335080</v>
      </c>
      <c r="H40" s="56">
        <v>569414</v>
      </c>
      <c r="I40" s="56">
        <v>379830.5</v>
      </c>
      <c r="J40" s="56">
        <v>0</v>
      </c>
      <c r="K40" s="56">
        <v>0</v>
      </c>
      <c r="L40" s="56">
        <v>166106.85</v>
      </c>
      <c r="M40" s="56">
        <v>66442.83</v>
      </c>
      <c r="N40" s="56">
        <v>0</v>
      </c>
      <c r="O40" s="56">
        <v>0</v>
      </c>
      <c r="P40" s="56">
        <v>6228.96</v>
      </c>
      <c r="Q40" s="56">
        <v>0</v>
      </c>
      <c r="R40" s="56">
        <v>0</v>
      </c>
      <c r="S40" s="56">
        <v>71214.37</v>
      </c>
      <c r="T40" s="56">
        <v>200756.14</v>
      </c>
      <c r="U40" s="56">
        <v>72623.820000000007</v>
      </c>
      <c r="V40" s="56">
        <v>6533.8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9231</v>
      </c>
      <c r="AJ40" s="56">
        <v>21559</v>
      </c>
      <c r="AK40" s="56">
        <v>0</v>
      </c>
      <c r="AL40" s="56">
        <v>0</v>
      </c>
      <c r="AM40" s="56">
        <v>0</v>
      </c>
      <c r="AN40" s="56">
        <v>0</v>
      </c>
      <c r="AO40" s="56">
        <v>0</v>
      </c>
      <c r="AP40" s="56">
        <v>15888.52</v>
      </c>
      <c r="AQ40" s="56">
        <v>0</v>
      </c>
      <c r="AR40" s="56">
        <v>0</v>
      </c>
      <c r="AS40" s="56">
        <v>74920</v>
      </c>
      <c r="AT40" s="56">
        <v>0</v>
      </c>
      <c r="AU40" s="56">
        <v>0</v>
      </c>
      <c r="AV40" s="56">
        <v>0</v>
      </c>
      <c r="AW40" s="56">
        <v>0</v>
      </c>
      <c r="AX40" s="56">
        <v>0</v>
      </c>
      <c r="AY40" s="56">
        <v>0</v>
      </c>
      <c r="AZ40" s="56">
        <v>0</v>
      </c>
      <c r="BA40" s="56">
        <v>0</v>
      </c>
      <c r="BB40" s="56">
        <v>0</v>
      </c>
      <c r="BC40" s="56">
        <v>0</v>
      </c>
      <c r="BD40" s="56">
        <v>0</v>
      </c>
      <c r="BE40" s="56">
        <v>0</v>
      </c>
      <c r="BF40" s="56">
        <v>0</v>
      </c>
      <c r="BG40" s="56">
        <v>0</v>
      </c>
      <c r="BH40" s="56">
        <v>0</v>
      </c>
      <c r="BI40" s="56">
        <v>0</v>
      </c>
      <c r="BJ40" s="56">
        <v>0</v>
      </c>
      <c r="BK40" s="56">
        <v>0</v>
      </c>
      <c r="BL40" s="56">
        <v>0</v>
      </c>
      <c r="BM40" s="56">
        <v>0</v>
      </c>
      <c r="BN40" s="56">
        <v>0</v>
      </c>
      <c r="BO40" s="56">
        <v>0</v>
      </c>
      <c r="BP40" s="56">
        <v>0</v>
      </c>
      <c r="BQ40" s="56">
        <v>0</v>
      </c>
      <c r="BR40" s="56">
        <v>0</v>
      </c>
      <c r="BS40" s="56">
        <v>0</v>
      </c>
      <c r="BT40" s="56">
        <v>0</v>
      </c>
      <c r="BU40" s="56">
        <v>0</v>
      </c>
      <c r="BV40" s="56">
        <v>0</v>
      </c>
      <c r="BW40" s="56">
        <v>0</v>
      </c>
      <c r="BX40" s="56">
        <v>0</v>
      </c>
      <c r="BY40" s="56">
        <v>0</v>
      </c>
      <c r="BZ40" s="56">
        <v>0</v>
      </c>
      <c r="CA40" s="56">
        <v>0</v>
      </c>
      <c r="CB40" s="56">
        <v>0</v>
      </c>
      <c r="CC40" s="56">
        <v>0</v>
      </c>
      <c r="CD40" s="56">
        <v>0</v>
      </c>
      <c r="CE40" s="56">
        <v>0</v>
      </c>
      <c r="CF40" s="56">
        <v>0</v>
      </c>
      <c r="CG40" s="56">
        <v>0</v>
      </c>
      <c r="CH40" s="56">
        <v>0</v>
      </c>
      <c r="CI40" s="56">
        <v>0</v>
      </c>
      <c r="CJ40" s="56">
        <v>0</v>
      </c>
      <c r="CK40" s="56">
        <v>0</v>
      </c>
      <c r="CL40" s="56">
        <v>0</v>
      </c>
      <c r="CM40" s="56">
        <v>0</v>
      </c>
      <c r="CN40" s="56">
        <v>0</v>
      </c>
      <c r="CO40" s="56">
        <v>0</v>
      </c>
      <c r="CP40" s="56">
        <v>0</v>
      </c>
      <c r="CQ40" s="56">
        <v>0</v>
      </c>
      <c r="CR40" s="56">
        <v>0</v>
      </c>
      <c r="CS40" s="56">
        <v>0</v>
      </c>
      <c r="CT40" s="56">
        <v>0</v>
      </c>
      <c r="CU40" s="56">
        <v>0</v>
      </c>
      <c r="CV40" s="56">
        <v>0</v>
      </c>
      <c r="CW40" s="56">
        <v>0</v>
      </c>
      <c r="CX40" s="56">
        <v>0</v>
      </c>
      <c r="CY40" s="56">
        <v>0</v>
      </c>
      <c r="CZ40" s="56">
        <v>0</v>
      </c>
      <c r="DA40" s="56">
        <v>0</v>
      </c>
      <c r="DB40" s="56">
        <v>0</v>
      </c>
      <c r="DC40" s="56">
        <v>0</v>
      </c>
      <c r="DD40" s="56">
        <v>0</v>
      </c>
      <c r="DE40" s="56">
        <v>0</v>
      </c>
      <c r="DF40" s="56">
        <v>0</v>
      </c>
      <c r="DG40" s="63">
        <v>0</v>
      </c>
    </row>
    <row r="41" spans="1:111" ht="15.4" customHeight="1">
      <c r="A41" s="92" t="s">
        <v>1418</v>
      </c>
      <c r="B41" s="93"/>
      <c r="C41" s="93"/>
      <c r="D41" s="57" t="s">
        <v>1374</v>
      </c>
      <c r="E41" s="56">
        <v>827336.09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585296.09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64556.09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6">
        <v>0</v>
      </c>
      <c r="AN41" s="56">
        <v>0</v>
      </c>
      <c r="AO41" s="56">
        <v>503640</v>
      </c>
      <c r="AP41" s="56">
        <v>0</v>
      </c>
      <c r="AQ41" s="56">
        <v>0</v>
      </c>
      <c r="AR41" s="56">
        <v>0</v>
      </c>
      <c r="AS41" s="56">
        <v>0</v>
      </c>
      <c r="AT41" s="56">
        <v>0</v>
      </c>
      <c r="AU41" s="56">
        <v>17100</v>
      </c>
      <c r="AV41" s="56">
        <v>0</v>
      </c>
      <c r="AW41" s="56">
        <v>0</v>
      </c>
      <c r="AX41" s="56">
        <v>0</v>
      </c>
      <c r="AY41" s="56">
        <v>0</v>
      </c>
      <c r="AZ41" s="56">
        <v>0</v>
      </c>
      <c r="BA41" s="56">
        <v>0</v>
      </c>
      <c r="BB41" s="56">
        <v>0</v>
      </c>
      <c r="BC41" s="56">
        <v>0</v>
      </c>
      <c r="BD41" s="56">
        <v>0</v>
      </c>
      <c r="BE41" s="56">
        <v>0</v>
      </c>
      <c r="BF41" s="56">
        <v>0</v>
      </c>
      <c r="BG41" s="56">
        <v>0</v>
      </c>
      <c r="BH41" s="56">
        <v>0</v>
      </c>
      <c r="BI41" s="56">
        <v>0</v>
      </c>
      <c r="BJ41" s="56">
        <v>0</v>
      </c>
      <c r="BK41" s="56">
        <v>0</v>
      </c>
      <c r="BL41" s="56">
        <v>0</v>
      </c>
      <c r="BM41" s="56">
        <v>0</v>
      </c>
      <c r="BN41" s="56">
        <v>0</v>
      </c>
      <c r="BO41" s="56">
        <v>0</v>
      </c>
      <c r="BP41" s="56">
        <v>0</v>
      </c>
      <c r="BQ41" s="56">
        <v>0</v>
      </c>
      <c r="BR41" s="56">
        <v>0</v>
      </c>
      <c r="BS41" s="56">
        <v>0</v>
      </c>
      <c r="BT41" s="56">
        <v>0</v>
      </c>
      <c r="BU41" s="56">
        <v>0</v>
      </c>
      <c r="BV41" s="56">
        <v>0</v>
      </c>
      <c r="BW41" s="56">
        <v>0</v>
      </c>
      <c r="BX41" s="56">
        <v>0</v>
      </c>
      <c r="BY41" s="56">
        <v>0</v>
      </c>
      <c r="BZ41" s="56">
        <v>242040</v>
      </c>
      <c r="CA41" s="56">
        <v>0</v>
      </c>
      <c r="CB41" s="56">
        <v>242040</v>
      </c>
      <c r="CC41" s="56">
        <v>0</v>
      </c>
      <c r="CD41" s="56">
        <v>0</v>
      </c>
      <c r="CE41" s="56">
        <v>0</v>
      </c>
      <c r="CF41" s="56">
        <v>0</v>
      </c>
      <c r="CG41" s="56">
        <v>0</v>
      </c>
      <c r="CH41" s="56">
        <v>0</v>
      </c>
      <c r="CI41" s="56">
        <v>0</v>
      </c>
      <c r="CJ41" s="56">
        <v>0</v>
      </c>
      <c r="CK41" s="56">
        <v>0</v>
      </c>
      <c r="CL41" s="56">
        <v>0</v>
      </c>
      <c r="CM41" s="56">
        <v>0</v>
      </c>
      <c r="CN41" s="56">
        <v>0</v>
      </c>
      <c r="CO41" s="56">
        <v>0</v>
      </c>
      <c r="CP41" s="56">
        <v>0</v>
      </c>
      <c r="CQ41" s="56">
        <v>0</v>
      </c>
      <c r="CR41" s="56">
        <v>0</v>
      </c>
      <c r="CS41" s="56">
        <v>0</v>
      </c>
      <c r="CT41" s="56">
        <v>0</v>
      </c>
      <c r="CU41" s="56">
        <v>0</v>
      </c>
      <c r="CV41" s="56">
        <v>0</v>
      </c>
      <c r="CW41" s="56">
        <v>0</v>
      </c>
      <c r="CX41" s="56">
        <v>0</v>
      </c>
      <c r="CY41" s="56">
        <v>0</v>
      </c>
      <c r="CZ41" s="56">
        <v>0</v>
      </c>
      <c r="DA41" s="56">
        <v>0</v>
      </c>
      <c r="DB41" s="56">
        <v>0</v>
      </c>
      <c r="DC41" s="56">
        <v>0</v>
      </c>
      <c r="DD41" s="56">
        <v>0</v>
      </c>
      <c r="DE41" s="56">
        <v>0</v>
      </c>
      <c r="DF41" s="56">
        <v>0</v>
      </c>
      <c r="DG41" s="63">
        <v>0</v>
      </c>
    </row>
    <row r="42" spans="1:111" ht="15.4" customHeight="1">
      <c r="A42" s="92" t="s">
        <v>1419</v>
      </c>
      <c r="B42" s="93"/>
      <c r="C42" s="93"/>
      <c r="D42" s="57" t="s">
        <v>1420</v>
      </c>
      <c r="E42" s="56">
        <v>15662927.43</v>
      </c>
      <c r="F42" s="56">
        <v>5489335.8300000001</v>
      </c>
      <c r="G42" s="56">
        <v>1152691</v>
      </c>
      <c r="H42" s="56">
        <v>1588492.39</v>
      </c>
      <c r="I42" s="56">
        <v>1839520.5</v>
      </c>
      <c r="J42" s="56">
        <v>0</v>
      </c>
      <c r="K42" s="56">
        <v>0</v>
      </c>
      <c r="L42" s="56">
        <v>433439.14</v>
      </c>
      <c r="M42" s="56">
        <v>173375.51</v>
      </c>
      <c r="N42" s="56">
        <v>0</v>
      </c>
      <c r="O42" s="56">
        <v>0</v>
      </c>
      <c r="P42" s="56">
        <v>301817.28999999998</v>
      </c>
      <c r="Q42" s="56">
        <v>0</v>
      </c>
      <c r="R42" s="56">
        <v>0</v>
      </c>
      <c r="S42" s="56">
        <v>0</v>
      </c>
      <c r="T42" s="56">
        <v>9954646.5999999996</v>
      </c>
      <c r="U42" s="56">
        <v>125734.39</v>
      </c>
      <c r="V42" s="56">
        <v>268969.90000000002</v>
      </c>
      <c r="W42" s="56">
        <v>737153.11</v>
      </c>
      <c r="X42" s="56">
        <v>514</v>
      </c>
      <c r="Y42" s="56">
        <v>9130</v>
      </c>
      <c r="Z42" s="56">
        <v>2721.66</v>
      </c>
      <c r="AA42" s="56">
        <v>186812.35</v>
      </c>
      <c r="AB42" s="56">
        <v>0</v>
      </c>
      <c r="AC42" s="56">
        <v>3243.51</v>
      </c>
      <c r="AD42" s="56">
        <v>902006.26</v>
      </c>
      <c r="AE42" s="56">
        <v>39946</v>
      </c>
      <c r="AF42" s="56">
        <v>21474</v>
      </c>
      <c r="AG42" s="56">
        <v>1018840</v>
      </c>
      <c r="AH42" s="56">
        <v>236075</v>
      </c>
      <c r="AI42" s="56">
        <v>12133</v>
      </c>
      <c r="AJ42" s="56">
        <v>254487.2</v>
      </c>
      <c r="AK42" s="56">
        <v>69112</v>
      </c>
      <c r="AL42" s="56">
        <v>0</v>
      </c>
      <c r="AM42" s="56">
        <v>0</v>
      </c>
      <c r="AN42" s="56">
        <v>273995.42</v>
      </c>
      <c r="AO42" s="56">
        <v>3460941.67</v>
      </c>
      <c r="AP42" s="56">
        <v>13840.45</v>
      </c>
      <c r="AQ42" s="56">
        <v>0</v>
      </c>
      <c r="AR42" s="56">
        <v>0</v>
      </c>
      <c r="AS42" s="56">
        <v>338012</v>
      </c>
      <c r="AT42" s="56">
        <v>0</v>
      </c>
      <c r="AU42" s="56">
        <v>1979504.68</v>
      </c>
      <c r="AV42" s="56">
        <v>7425</v>
      </c>
      <c r="AW42" s="56">
        <v>0</v>
      </c>
      <c r="AX42" s="56">
        <v>0</v>
      </c>
      <c r="AY42" s="56">
        <v>0</v>
      </c>
      <c r="AZ42" s="56">
        <v>0</v>
      </c>
      <c r="BA42" s="56">
        <v>0</v>
      </c>
      <c r="BB42" s="56">
        <v>7425</v>
      </c>
      <c r="BC42" s="56">
        <v>0</v>
      </c>
      <c r="BD42" s="56">
        <v>0</v>
      </c>
      <c r="BE42" s="56">
        <v>0</v>
      </c>
      <c r="BF42" s="56">
        <v>0</v>
      </c>
      <c r="BG42" s="56">
        <v>0</v>
      </c>
      <c r="BH42" s="56">
        <v>0</v>
      </c>
      <c r="BI42" s="56">
        <v>0</v>
      </c>
      <c r="BJ42" s="56">
        <v>0</v>
      </c>
      <c r="BK42" s="56">
        <v>0</v>
      </c>
      <c r="BL42" s="56">
        <v>0</v>
      </c>
      <c r="BM42" s="56">
        <v>0</v>
      </c>
      <c r="BN42" s="56">
        <v>0</v>
      </c>
      <c r="BO42" s="56">
        <v>0</v>
      </c>
      <c r="BP42" s="56">
        <v>0</v>
      </c>
      <c r="BQ42" s="56">
        <v>0</v>
      </c>
      <c r="BR42" s="56">
        <v>0</v>
      </c>
      <c r="BS42" s="56">
        <v>0</v>
      </c>
      <c r="BT42" s="56">
        <v>0</v>
      </c>
      <c r="BU42" s="56">
        <v>0</v>
      </c>
      <c r="BV42" s="56">
        <v>0</v>
      </c>
      <c r="BW42" s="56">
        <v>0</v>
      </c>
      <c r="BX42" s="56">
        <v>0</v>
      </c>
      <c r="BY42" s="56">
        <v>0</v>
      </c>
      <c r="BZ42" s="56">
        <v>211520</v>
      </c>
      <c r="CA42" s="56">
        <v>0</v>
      </c>
      <c r="CB42" s="56">
        <v>116290</v>
      </c>
      <c r="CC42" s="56">
        <v>95230</v>
      </c>
      <c r="CD42" s="56">
        <v>0</v>
      </c>
      <c r="CE42" s="56">
        <v>0</v>
      </c>
      <c r="CF42" s="56">
        <v>0</v>
      </c>
      <c r="CG42" s="56">
        <v>0</v>
      </c>
      <c r="CH42" s="56">
        <v>0</v>
      </c>
      <c r="CI42" s="56">
        <v>0</v>
      </c>
      <c r="CJ42" s="56">
        <v>0</v>
      </c>
      <c r="CK42" s="56">
        <v>0</v>
      </c>
      <c r="CL42" s="56">
        <v>0</v>
      </c>
      <c r="CM42" s="56">
        <v>0</v>
      </c>
      <c r="CN42" s="56">
        <v>0</v>
      </c>
      <c r="CO42" s="56">
        <v>0</v>
      </c>
      <c r="CP42" s="56">
        <v>0</v>
      </c>
      <c r="CQ42" s="56">
        <v>0</v>
      </c>
      <c r="CR42" s="56">
        <v>0</v>
      </c>
      <c r="CS42" s="56">
        <v>0</v>
      </c>
      <c r="CT42" s="56">
        <v>0</v>
      </c>
      <c r="CU42" s="56">
        <v>0</v>
      </c>
      <c r="CV42" s="56">
        <v>0</v>
      </c>
      <c r="CW42" s="56">
        <v>0</v>
      </c>
      <c r="CX42" s="56">
        <v>0</v>
      </c>
      <c r="CY42" s="56">
        <v>0</v>
      </c>
      <c r="CZ42" s="56">
        <v>0</v>
      </c>
      <c r="DA42" s="56">
        <v>0</v>
      </c>
      <c r="DB42" s="56">
        <v>0</v>
      </c>
      <c r="DC42" s="56">
        <v>0</v>
      </c>
      <c r="DD42" s="56">
        <v>0</v>
      </c>
      <c r="DE42" s="56">
        <v>0</v>
      </c>
      <c r="DF42" s="56">
        <v>0</v>
      </c>
      <c r="DG42" s="63">
        <v>0</v>
      </c>
    </row>
    <row r="43" spans="1:111" ht="15.4" customHeight="1">
      <c r="A43" s="92" t="s">
        <v>1421</v>
      </c>
      <c r="B43" s="93"/>
      <c r="C43" s="93"/>
      <c r="D43" s="57" t="s">
        <v>1372</v>
      </c>
      <c r="E43" s="56">
        <v>1485576.43</v>
      </c>
      <c r="F43" s="56">
        <v>1100126.8600000001</v>
      </c>
      <c r="G43" s="56">
        <v>290004</v>
      </c>
      <c r="H43" s="56">
        <v>270047.78999999998</v>
      </c>
      <c r="I43" s="56">
        <v>273869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266206.07</v>
      </c>
      <c r="Q43" s="56">
        <v>0</v>
      </c>
      <c r="R43" s="56">
        <v>0</v>
      </c>
      <c r="S43" s="56">
        <v>0</v>
      </c>
      <c r="T43" s="56">
        <v>366124.57</v>
      </c>
      <c r="U43" s="56">
        <v>26002.2</v>
      </c>
      <c r="V43" s="56">
        <v>23428</v>
      </c>
      <c r="W43" s="56">
        <v>0</v>
      </c>
      <c r="X43" s="56">
        <v>0</v>
      </c>
      <c r="Y43" s="56">
        <v>2800</v>
      </c>
      <c r="Z43" s="56">
        <v>0</v>
      </c>
      <c r="AA43" s="56">
        <v>39882.620000000003</v>
      </c>
      <c r="AB43" s="56">
        <v>0</v>
      </c>
      <c r="AC43" s="56">
        <v>0</v>
      </c>
      <c r="AD43" s="56">
        <v>93902.3</v>
      </c>
      <c r="AE43" s="56">
        <v>0</v>
      </c>
      <c r="AF43" s="56">
        <v>0</v>
      </c>
      <c r="AG43" s="56">
        <v>3500</v>
      </c>
      <c r="AH43" s="56">
        <v>63530</v>
      </c>
      <c r="AI43" s="56">
        <v>0</v>
      </c>
      <c r="AJ43" s="56">
        <v>7509</v>
      </c>
      <c r="AK43" s="56">
        <v>0</v>
      </c>
      <c r="AL43" s="56">
        <v>0</v>
      </c>
      <c r="AM43" s="56">
        <v>0</v>
      </c>
      <c r="AN43" s="56">
        <v>6360</v>
      </c>
      <c r="AO43" s="56">
        <v>0</v>
      </c>
      <c r="AP43" s="56">
        <v>13840.45</v>
      </c>
      <c r="AQ43" s="56">
        <v>0</v>
      </c>
      <c r="AR43" s="56">
        <v>0</v>
      </c>
      <c r="AS43" s="56">
        <v>79570</v>
      </c>
      <c r="AT43" s="56">
        <v>0</v>
      </c>
      <c r="AU43" s="56">
        <v>5800</v>
      </c>
      <c r="AV43" s="56">
        <v>7425</v>
      </c>
      <c r="AW43" s="56">
        <v>0</v>
      </c>
      <c r="AX43" s="56">
        <v>0</v>
      </c>
      <c r="AY43" s="56">
        <v>0</v>
      </c>
      <c r="AZ43" s="56">
        <v>0</v>
      </c>
      <c r="BA43" s="56">
        <v>0</v>
      </c>
      <c r="BB43" s="56">
        <v>7425</v>
      </c>
      <c r="BC43" s="56">
        <v>0</v>
      </c>
      <c r="BD43" s="56">
        <v>0</v>
      </c>
      <c r="BE43" s="56">
        <v>0</v>
      </c>
      <c r="BF43" s="56">
        <v>0</v>
      </c>
      <c r="BG43" s="56">
        <v>0</v>
      </c>
      <c r="BH43" s="56">
        <v>0</v>
      </c>
      <c r="BI43" s="56">
        <v>0</v>
      </c>
      <c r="BJ43" s="56">
        <v>0</v>
      </c>
      <c r="BK43" s="56">
        <v>0</v>
      </c>
      <c r="BL43" s="56">
        <v>0</v>
      </c>
      <c r="BM43" s="56">
        <v>0</v>
      </c>
      <c r="BN43" s="56">
        <v>0</v>
      </c>
      <c r="BO43" s="56">
        <v>0</v>
      </c>
      <c r="BP43" s="56">
        <v>0</v>
      </c>
      <c r="BQ43" s="56">
        <v>0</v>
      </c>
      <c r="BR43" s="56">
        <v>0</v>
      </c>
      <c r="BS43" s="56">
        <v>0</v>
      </c>
      <c r="BT43" s="56">
        <v>0</v>
      </c>
      <c r="BU43" s="56">
        <v>0</v>
      </c>
      <c r="BV43" s="56">
        <v>0</v>
      </c>
      <c r="BW43" s="56">
        <v>0</v>
      </c>
      <c r="BX43" s="56">
        <v>0</v>
      </c>
      <c r="BY43" s="56">
        <v>0</v>
      </c>
      <c r="BZ43" s="56">
        <v>11900</v>
      </c>
      <c r="CA43" s="56">
        <v>0</v>
      </c>
      <c r="CB43" s="56">
        <v>11900</v>
      </c>
      <c r="CC43" s="56">
        <v>0</v>
      </c>
      <c r="CD43" s="56">
        <v>0</v>
      </c>
      <c r="CE43" s="56">
        <v>0</v>
      </c>
      <c r="CF43" s="56">
        <v>0</v>
      </c>
      <c r="CG43" s="56">
        <v>0</v>
      </c>
      <c r="CH43" s="56">
        <v>0</v>
      </c>
      <c r="CI43" s="56">
        <v>0</v>
      </c>
      <c r="CJ43" s="56">
        <v>0</v>
      </c>
      <c r="CK43" s="56">
        <v>0</v>
      </c>
      <c r="CL43" s="56">
        <v>0</v>
      </c>
      <c r="CM43" s="56">
        <v>0</v>
      </c>
      <c r="CN43" s="56">
        <v>0</v>
      </c>
      <c r="CO43" s="56">
        <v>0</v>
      </c>
      <c r="CP43" s="56">
        <v>0</v>
      </c>
      <c r="CQ43" s="56">
        <v>0</v>
      </c>
      <c r="CR43" s="56">
        <v>0</v>
      </c>
      <c r="CS43" s="56">
        <v>0</v>
      </c>
      <c r="CT43" s="56">
        <v>0</v>
      </c>
      <c r="CU43" s="56">
        <v>0</v>
      </c>
      <c r="CV43" s="56">
        <v>0</v>
      </c>
      <c r="CW43" s="56">
        <v>0</v>
      </c>
      <c r="CX43" s="56">
        <v>0</v>
      </c>
      <c r="CY43" s="56">
        <v>0</v>
      </c>
      <c r="CZ43" s="56">
        <v>0</v>
      </c>
      <c r="DA43" s="56">
        <v>0</v>
      </c>
      <c r="DB43" s="56">
        <v>0</v>
      </c>
      <c r="DC43" s="56">
        <v>0</v>
      </c>
      <c r="DD43" s="56">
        <v>0</v>
      </c>
      <c r="DE43" s="56">
        <v>0</v>
      </c>
      <c r="DF43" s="56">
        <v>0</v>
      </c>
      <c r="DG43" s="63">
        <v>0</v>
      </c>
    </row>
    <row r="44" spans="1:111" ht="15.4" customHeight="1">
      <c r="A44" s="92" t="s">
        <v>1422</v>
      </c>
      <c r="B44" s="93"/>
      <c r="C44" s="93"/>
      <c r="D44" s="57" t="s">
        <v>1374</v>
      </c>
      <c r="E44" s="56">
        <v>6941307.0599999996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6741687.0599999996</v>
      </c>
      <c r="U44" s="56">
        <v>6124</v>
      </c>
      <c r="V44" s="56">
        <v>107698.6</v>
      </c>
      <c r="W44" s="56">
        <v>0</v>
      </c>
      <c r="X44" s="56">
        <v>0</v>
      </c>
      <c r="Y44" s="56">
        <v>0</v>
      </c>
      <c r="Z44" s="56">
        <v>0</v>
      </c>
      <c r="AA44" s="56">
        <v>120608</v>
      </c>
      <c r="AB44" s="56">
        <v>0</v>
      </c>
      <c r="AC44" s="56">
        <v>0</v>
      </c>
      <c r="AD44" s="56">
        <v>72921</v>
      </c>
      <c r="AE44" s="56">
        <v>0</v>
      </c>
      <c r="AF44" s="56">
        <v>6000</v>
      </c>
      <c r="AG44" s="56">
        <v>1015340</v>
      </c>
      <c r="AH44" s="56">
        <v>0</v>
      </c>
      <c r="AI44" s="56">
        <v>0</v>
      </c>
      <c r="AJ44" s="56">
        <v>0</v>
      </c>
      <c r="AK44" s="56">
        <v>69112</v>
      </c>
      <c r="AL44" s="56">
        <v>0</v>
      </c>
      <c r="AM44" s="56">
        <v>0</v>
      </c>
      <c r="AN44" s="56">
        <v>140746.42000000001</v>
      </c>
      <c r="AO44" s="56">
        <v>3213137.36</v>
      </c>
      <c r="AP44" s="56">
        <v>0</v>
      </c>
      <c r="AQ44" s="56">
        <v>0</v>
      </c>
      <c r="AR44" s="56">
        <v>0</v>
      </c>
      <c r="AS44" s="56">
        <v>16295</v>
      </c>
      <c r="AT44" s="56">
        <v>0</v>
      </c>
      <c r="AU44" s="56">
        <v>1973704.68</v>
      </c>
      <c r="AV44" s="56">
        <v>0</v>
      </c>
      <c r="AW44" s="56">
        <v>0</v>
      </c>
      <c r="AX44" s="56">
        <v>0</v>
      </c>
      <c r="AY44" s="56">
        <v>0</v>
      </c>
      <c r="AZ44" s="56">
        <v>0</v>
      </c>
      <c r="BA44" s="56">
        <v>0</v>
      </c>
      <c r="BB44" s="56">
        <v>0</v>
      </c>
      <c r="BC44" s="56">
        <v>0</v>
      </c>
      <c r="BD44" s="56">
        <v>0</v>
      </c>
      <c r="BE44" s="56">
        <v>0</v>
      </c>
      <c r="BF44" s="56">
        <v>0</v>
      </c>
      <c r="BG44" s="56">
        <v>0</v>
      </c>
      <c r="BH44" s="56">
        <v>0</v>
      </c>
      <c r="BI44" s="56">
        <v>0</v>
      </c>
      <c r="BJ44" s="56">
        <v>0</v>
      </c>
      <c r="BK44" s="56">
        <v>0</v>
      </c>
      <c r="BL44" s="56">
        <v>0</v>
      </c>
      <c r="BM44" s="56">
        <v>0</v>
      </c>
      <c r="BN44" s="56">
        <v>0</v>
      </c>
      <c r="BO44" s="56">
        <v>0</v>
      </c>
      <c r="BP44" s="56">
        <v>0</v>
      </c>
      <c r="BQ44" s="56">
        <v>0</v>
      </c>
      <c r="BR44" s="56">
        <v>0</v>
      </c>
      <c r="BS44" s="56">
        <v>0</v>
      </c>
      <c r="BT44" s="56">
        <v>0</v>
      </c>
      <c r="BU44" s="56">
        <v>0</v>
      </c>
      <c r="BV44" s="56">
        <v>0</v>
      </c>
      <c r="BW44" s="56">
        <v>0</v>
      </c>
      <c r="BX44" s="56">
        <v>0</v>
      </c>
      <c r="BY44" s="56">
        <v>0</v>
      </c>
      <c r="BZ44" s="56">
        <v>199620</v>
      </c>
      <c r="CA44" s="56">
        <v>0</v>
      </c>
      <c r="CB44" s="56">
        <v>104390</v>
      </c>
      <c r="CC44" s="56">
        <v>95230</v>
      </c>
      <c r="CD44" s="56">
        <v>0</v>
      </c>
      <c r="CE44" s="56">
        <v>0</v>
      </c>
      <c r="CF44" s="56">
        <v>0</v>
      </c>
      <c r="CG44" s="56">
        <v>0</v>
      </c>
      <c r="CH44" s="56">
        <v>0</v>
      </c>
      <c r="CI44" s="56">
        <v>0</v>
      </c>
      <c r="CJ44" s="56">
        <v>0</v>
      </c>
      <c r="CK44" s="56">
        <v>0</v>
      </c>
      <c r="CL44" s="56">
        <v>0</v>
      </c>
      <c r="CM44" s="56">
        <v>0</v>
      </c>
      <c r="CN44" s="56">
        <v>0</v>
      </c>
      <c r="CO44" s="56">
        <v>0</v>
      </c>
      <c r="CP44" s="56">
        <v>0</v>
      </c>
      <c r="CQ44" s="56">
        <v>0</v>
      </c>
      <c r="CR44" s="56">
        <v>0</v>
      </c>
      <c r="CS44" s="56">
        <v>0</v>
      </c>
      <c r="CT44" s="56">
        <v>0</v>
      </c>
      <c r="CU44" s="56">
        <v>0</v>
      </c>
      <c r="CV44" s="56">
        <v>0</v>
      </c>
      <c r="CW44" s="56">
        <v>0</v>
      </c>
      <c r="CX44" s="56">
        <v>0</v>
      </c>
      <c r="CY44" s="56">
        <v>0</v>
      </c>
      <c r="CZ44" s="56">
        <v>0</v>
      </c>
      <c r="DA44" s="56">
        <v>0</v>
      </c>
      <c r="DB44" s="56">
        <v>0</v>
      </c>
      <c r="DC44" s="56">
        <v>0</v>
      </c>
      <c r="DD44" s="56">
        <v>0</v>
      </c>
      <c r="DE44" s="56">
        <v>0</v>
      </c>
      <c r="DF44" s="56">
        <v>0</v>
      </c>
      <c r="DG44" s="63">
        <v>0</v>
      </c>
    </row>
    <row r="45" spans="1:111" ht="15.4" customHeight="1">
      <c r="A45" s="92" t="s">
        <v>1423</v>
      </c>
      <c r="B45" s="93"/>
      <c r="C45" s="93"/>
      <c r="D45" s="57" t="s">
        <v>1424</v>
      </c>
      <c r="E45" s="56">
        <v>7138043.9400000004</v>
      </c>
      <c r="F45" s="56">
        <v>4389208.97</v>
      </c>
      <c r="G45" s="56">
        <v>862687</v>
      </c>
      <c r="H45" s="56">
        <v>1318444.6000000001</v>
      </c>
      <c r="I45" s="56">
        <v>1565651.5</v>
      </c>
      <c r="J45" s="56">
        <v>0</v>
      </c>
      <c r="K45" s="56">
        <v>0</v>
      </c>
      <c r="L45" s="56">
        <v>433439.14</v>
      </c>
      <c r="M45" s="56">
        <v>173375.51</v>
      </c>
      <c r="N45" s="56">
        <v>0</v>
      </c>
      <c r="O45" s="56">
        <v>0</v>
      </c>
      <c r="P45" s="56">
        <v>35611.22</v>
      </c>
      <c r="Q45" s="56">
        <v>0</v>
      </c>
      <c r="R45" s="56">
        <v>0</v>
      </c>
      <c r="S45" s="56">
        <v>0</v>
      </c>
      <c r="T45" s="56">
        <v>2748834.97</v>
      </c>
      <c r="U45" s="56">
        <v>79689.69</v>
      </c>
      <c r="V45" s="56">
        <v>137843.29999999999</v>
      </c>
      <c r="W45" s="56">
        <v>737153.11</v>
      </c>
      <c r="X45" s="56">
        <v>104</v>
      </c>
      <c r="Y45" s="56">
        <v>4830</v>
      </c>
      <c r="Z45" s="56">
        <v>2721.66</v>
      </c>
      <c r="AA45" s="56">
        <v>25172.85</v>
      </c>
      <c r="AB45" s="56">
        <v>0</v>
      </c>
      <c r="AC45" s="56">
        <v>3243.51</v>
      </c>
      <c r="AD45" s="56">
        <v>709306.81</v>
      </c>
      <c r="AE45" s="56">
        <v>39946</v>
      </c>
      <c r="AF45" s="56">
        <v>15474</v>
      </c>
      <c r="AG45" s="56">
        <v>0</v>
      </c>
      <c r="AH45" s="56">
        <v>172545</v>
      </c>
      <c r="AI45" s="56">
        <v>12133</v>
      </c>
      <c r="AJ45" s="56">
        <v>246978.2</v>
      </c>
      <c r="AK45" s="56">
        <v>0</v>
      </c>
      <c r="AL45" s="56">
        <v>0</v>
      </c>
      <c r="AM45" s="56">
        <v>0</v>
      </c>
      <c r="AN45" s="56">
        <v>124569</v>
      </c>
      <c r="AO45" s="56">
        <v>194977.84</v>
      </c>
      <c r="AP45" s="56">
        <v>0</v>
      </c>
      <c r="AQ45" s="56">
        <v>0</v>
      </c>
      <c r="AR45" s="56">
        <v>0</v>
      </c>
      <c r="AS45" s="56">
        <v>242147</v>
      </c>
      <c r="AT45" s="56">
        <v>0</v>
      </c>
      <c r="AU45" s="56">
        <v>0</v>
      </c>
      <c r="AV45" s="56">
        <v>0</v>
      </c>
      <c r="AW45" s="56">
        <v>0</v>
      </c>
      <c r="AX45" s="56">
        <v>0</v>
      </c>
      <c r="AY45" s="56">
        <v>0</v>
      </c>
      <c r="AZ45" s="56">
        <v>0</v>
      </c>
      <c r="BA45" s="56">
        <v>0</v>
      </c>
      <c r="BB45" s="56">
        <v>0</v>
      </c>
      <c r="BC45" s="56">
        <v>0</v>
      </c>
      <c r="BD45" s="56">
        <v>0</v>
      </c>
      <c r="BE45" s="56">
        <v>0</v>
      </c>
      <c r="BF45" s="56">
        <v>0</v>
      </c>
      <c r="BG45" s="56">
        <v>0</v>
      </c>
      <c r="BH45" s="56">
        <v>0</v>
      </c>
      <c r="BI45" s="56">
        <v>0</v>
      </c>
      <c r="BJ45" s="56">
        <v>0</v>
      </c>
      <c r="BK45" s="56">
        <v>0</v>
      </c>
      <c r="BL45" s="56">
        <v>0</v>
      </c>
      <c r="BM45" s="56">
        <v>0</v>
      </c>
      <c r="BN45" s="56">
        <v>0</v>
      </c>
      <c r="BO45" s="56">
        <v>0</v>
      </c>
      <c r="BP45" s="56">
        <v>0</v>
      </c>
      <c r="BQ45" s="56">
        <v>0</v>
      </c>
      <c r="BR45" s="56">
        <v>0</v>
      </c>
      <c r="BS45" s="56">
        <v>0</v>
      </c>
      <c r="BT45" s="56">
        <v>0</v>
      </c>
      <c r="BU45" s="56">
        <v>0</v>
      </c>
      <c r="BV45" s="56">
        <v>0</v>
      </c>
      <c r="BW45" s="56">
        <v>0</v>
      </c>
      <c r="BX45" s="56">
        <v>0</v>
      </c>
      <c r="BY45" s="56">
        <v>0</v>
      </c>
      <c r="BZ45" s="56">
        <v>0</v>
      </c>
      <c r="CA45" s="56">
        <v>0</v>
      </c>
      <c r="CB45" s="56">
        <v>0</v>
      </c>
      <c r="CC45" s="56">
        <v>0</v>
      </c>
      <c r="CD45" s="56">
        <v>0</v>
      </c>
      <c r="CE45" s="56">
        <v>0</v>
      </c>
      <c r="CF45" s="56">
        <v>0</v>
      </c>
      <c r="CG45" s="56">
        <v>0</v>
      </c>
      <c r="CH45" s="56">
        <v>0</v>
      </c>
      <c r="CI45" s="56">
        <v>0</v>
      </c>
      <c r="CJ45" s="56">
        <v>0</v>
      </c>
      <c r="CK45" s="56">
        <v>0</v>
      </c>
      <c r="CL45" s="56">
        <v>0</v>
      </c>
      <c r="CM45" s="56">
        <v>0</v>
      </c>
      <c r="CN45" s="56">
        <v>0</v>
      </c>
      <c r="CO45" s="56">
        <v>0</v>
      </c>
      <c r="CP45" s="56">
        <v>0</v>
      </c>
      <c r="CQ45" s="56">
        <v>0</v>
      </c>
      <c r="CR45" s="56">
        <v>0</v>
      </c>
      <c r="CS45" s="56">
        <v>0</v>
      </c>
      <c r="CT45" s="56">
        <v>0</v>
      </c>
      <c r="CU45" s="56">
        <v>0</v>
      </c>
      <c r="CV45" s="56">
        <v>0</v>
      </c>
      <c r="CW45" s="56">
        <v>0</v>
      </c>
      <c r="CX45" s="56">
        <v>0</v>
      </c>
      <c r="CY45" s="56">
        <v>0</v>
      </c>
      <c r="CZ45" s="56">
        <v>0</v>
      </c>
      <c r="DA45" s="56">
        <v>0</v>
      </c>
      <c r="DB45" s="56">
        <v>0</v>
      </c>
      <c r="DC45" s="56">
        <v>0</v>
      </c>
      <c r="DD45" s="56">
        <v>0</v>
      </c>
      <c r="DE45" s="56">
        <v>0</v>
      </c>
      <c r="DF45" s="56">
        <v>0</v>
      </c>
      <c r="DG45" s="63">
        <v>0</v>
      </c>
    </row>
    <row r="46" spans="1:111" ht="15.4" customHeight="1">
      <c r="A46" s="92" t="s">
        <v>1425</v>
      </c>
      <c r="B46" s="93"/>
      <c r="C46" s="93"/>
      <c r="D46" s="57" t="s">
        <v>1426</v>
      </c>
      <c r="E46" s="56">
        <v>98000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98000</v>
      </c>
      <c r="U46" s="56">
        <v>13918.5</v>
      </c>
      <c r="V46" s="56">
        <v>0</v>
      </c>
      <c r="W46" s="56">
        <v>0</v>
      </c>
      <c r="X46" s="56">
        <v>410</v>
      </c>
      <c r="Y46" s="56">
        <v>1500</v>
      </c>
      <c r="Z46" s="56">
        <v>0</v>
      </c>
      <c r="AA46" s="56">
        <v>1148.8800000000001</v>
      </c>
      <c r="AB46" s="56">
        <v>0</v>
      </c>
      <c r="AC46" s="56">
        <v>0</v>
      </c>
      <c r="AD46" s="56">
        <v>25876.15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6">
        <v>0</v>
      </c>
      <c r="AN46" s="56">
        <v>2320</v>
      </c>
      <c r="AO46" s="56">
        <v>52826.47</v>
      </c>
      <c r="AP46" s="56">
        <v>0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6">
        <v>0</v>
      </c>
      <c r="AW46" s="56">
        <v>0</v>
      </c>
      <c r="AX46" s="56">
        <v>0</v>
      </c>
      <c r="AY46" s="56">
        <v>0</v>
      </c>
      <c r="AZ46" s="56">
        <v>0</v>
      </c>
      <c r="BA46" s="56">
        <v>0</v>
      </c>
      <c r="BB46" s="56">
        <v>0</v>
      </c>
      <c r="BC46" s="56">
        <v>0</v>
      </c>
      <c r="BD46" s="56">
        <v>0</v>
      </c>
      <c r="BE46" s="56">
        <v>0</v>
      </c>
      <c r="BF46" s="56">
        <v>0</v>
      </c>
      <c r="BG46" s="56">
        <v>0</v>
      </c>
      <c r="BH46" s="56">
        <v>0</v>
      </c>
      <c r="BI46" s="56">
        <v>0</v>
      </c>
      <c r="BJ46" s="56">
        <v>0</v>
      </c>
      <c r="BK46" s="56">
        <v>0</v>
      </c>
      <c r="BL46" s="56">
        <v>0</v>
      </c>
      <c r="BM46" s="56">
        <v>0</v>
      </c>
      <c r="BN46" s="56">
        <v>0</v>
      </c>
      <c r="BO46" s="56">
        <v>0</v>
      </c>
      <c r="BP46" s="56">
        <v>0</v>
      </c>
      <c r="BQ46" s="56">
        <v>0</v>
      </c>
      <c r="BR46" s="56">
        <v>0</v>
      </c>
      <c r="BS46" s="56">
        <v>0</v>
      </c>
      <c r="BT46" s="56">
        <v>0</v>
      </c>
      <c r="BU46" s="56">
        <v>0</v>
      </c>
      <c r="BV46" s="56">
        <v>0</v>
      </c>
      <c r="BW46" s="56">
        <v>0</v>
      </c>
      <c r="BX46" s="56">
        <v>0</v>
      </c>
      <c r="BY46" s="56">
        <v>0</v>
      </c>
      <c r="BZ46" s="56">
        <v>0</v>
      </c>
      <c r="CA46" s="56">
        <v>0</v>
      </c>
      <c r="CB46" s="56">
        <v>0</v>
      </c>
      <c r="CC46" s="56">
        <v>0</v>
      </c>
      <c r="CD46" s="56">
        <v>0</v>
      </c>
      <c r="CE46" s="56">
        <v>0</v>
      </c>
      <c r="CF46" s="56">
        <v>0</v>
      </c>
      <c r="CG46" s="56">
        <v>0</v>
      </c>
      <c r="CH46" s="56">
        <v>0</v>
      </c>
      <c r="CI46" s="56">
        <v>0</v>
      </c>
      <c r="CJ46" s="56">
        <v>0</v>
      </c>
      <c r="CK46" s="56">
        <v>0</v>
      </c>
      <c r="CL46" s="56">
        <v>0</v>
      </c>
      <c r="CM46" s="56">
        <v>0</v>
      </c>
      <c r="CN46" s="56">
        <v>0</v>
      </c>
      <c r="CO46" s="56">
        <v>0</v>
      </c>
      <c r="CP46" s="56">
        <v>0</v>
      </c>
      <c r="CQ46" s="56">
        <v>0</v>
      </c>
      <c r="CR46" s="56">
        <v>0</v>
      </c>
      <c r="CS46" s="56">
        <v>0</v>
      </c>
      <c r="CT46" s="56">
        <v>0</v>
      </c>
      <c r="CU46" s="56">
        <v>0</v>
      </c>
      <c r="CV46" s="56">
        <v>0</v>
      </c>
      <c r="CW46" s="56">
        <v>0</v>
      </c>
      <c r="CX46" s="56">
        <v>0</v>
      </c>
      <c r="CY46" s="56">
        <v>0</v>
      </c>
      <c r="CZ46" s="56">
        <v>0</v>
      </c>
      <c r="DA46" s="56">
        <v>0</v>
      </c>
      <c r="DB46" s="56">
        <v>0</v>
      </c>
      <c r="DC46" s="56">
        <v>0</v>
      </c>
      <c r="DD46" s="56">
        <v>0</v>
      </c>
      <c r="DE46" s="56">
        <v>0</v>
      </c>
      <c r="DF46" s="56">
        <v>0</v>
      </c>
      <c r="DG46" s="63">
        <v>0</v>
      </c>
    </row>
    <row r="47" spans="1:111" ht="15.4" customHeight="1">
      <c r="A47" s="92" t="s">
        <v>1427</v>
      </c>
      <c r="B47" s="93"/>
      <c r="C47" s="93"/>
      <c r="D47" s="57" t="s">
        <v>1428</v>
      </c>
      <c r="E47" s="56">
        <v>950000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950000</v>
      </c>
      <c r="U47" s="56">
        <v>0</v>
      </c>
      <c r="V47" s="56">
        <v>0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  <c r="AG47" s="56">
        <v>0</v>
      </c>
      <c r="AH47" s="56">
        <v>0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  <c r="AO47" s="56">
        <v>950000</v>
      </c>
      <c r="AP47" s="56">
        <v>0</v>
      </c>
      <c r="AQ47" s="56">
        <v>0</v>
      </c>
      <c r="AR47" s="56">
        <v>0</v>
      </c>
      <c r="AS47" s="56">
        <v>0</v>
      </c>
      <c r="AT47" s="56">
        <v>0</v>
      </c>
      <c r="AU47" s="56">
        <v>0</v>
      </c>
      <c r="AV47" s="56">
        <v>0</v>
      </c>
      <c r="AW47" s="56">
        <v>0</v>
      </c>
      <c r="AX47" s="56">
        <v>0</v>
      </c>
      <c r="AY47" s="56">
        <v>0</v>
      </c>
      <c r="AZ47" s="56">
        <v>0</v>
      </c>
      <c r="BA47" s="56">
        <v>0</v>
      </c>
      <c r="BB47" s="56">
        <v>0</v>
      </c>
      <c r="BC47" s="56">
        <v>0</v>
      </c>
      <c r="BD47" s="56">
        <v>0</v>
      </c>
      <c r="BE47" s="56">
        <v>0</v>
      </c>
      <c r="BF47" s="56">
        <v>0</v>
      </c>
      <c r="BG47" s="56">
        <v>0</v>
      </c>
      <c r="BH47" s="56">
        <v>0</v>
      </c>
      <c r="BI47" s="56">
        <v>0</v>
      </c>
      <c r="BJ47" s="56">
        <v>0</v>
      </c>
      <c r="BK47" s="56">
        <v>0</v>
      </c>
      <c r="BL47" s="56">
        <v>0</v>
      </c>
      <c r="BM47" s="56">
        <v>0</v>
      </c>
      <c r="BN47" s="56">
        <v>0</v>
      </c>
      <c r="BO47" s="56">
        <v>0</v>
      </c>
      <c r="BP47" s="56">
        <v>0</v>
      </c>
      <c r="BQ47" s="56">
        <v>0</v>
      </c>
      <c r="BR47" s="56">
        <v>0</v>
      </c>
      <c r="BS47" s="56">
        <v>0</v>
      </c>
      <c r="BT47" s="56">
        <v>0</v>
      </c>
      <c r="BU47" s="56">
        <v>0</v>
      </c>
      <c r="BV47" s="56">
        <v>0</v>
      </c>
      <c r="BW47" s="56">
        <v>0</v>
      </c>
      <c r="BX47" s="56">
        <v>0</v>
      </c>
      <c r="BY47" s="56">
        <v>0</v>
      </c>
      <c r="BZ47" s="56">
        <v>0</v>
      </c>
      <c r="CA47" s="56">
        <v>0</v>
      </c>
      <c r="CB47" s="56">
        <v>0</v>
      </c>
      <c r="CC47" s="56">
        <v>0</v>
      </c>
      <c r="CD47" s="56">
        <v>0</v>
      </c>
      <c r="CE47" s="56">
        <v>0</v>
      </c>
      <c r="CF47" s="56">
        <v>0</v>
      </c>
      <c r="CG47" s="56">
        <v>0</v>
      </c>
      <c r="CH47" s="56">
        <v>0</v>
      </c>
      <c r="CI47" s="56">
        <v>0</v>
      </c>
      <c r="CJ47" s="56">
        <v>0</v>
      </c>
      <c r="CK47" s="56">
        <v>0</v>
      </c>
      <c r="CL47" s="56">
        <v>0</v>
      </c>
      <c r="CM47" s="56">
        <v>0</v>
      </c>
      <c r="CN47" s="56">
        <v>0</v>
      </c>
      <c r="CO47" s="56">
        <v>0</v>
      </c>
      <c r="CP47" s="56">
        <v>0</v>
      </c>
      <c r="CQ47" s="56">
        <v>0</v>
      </c>
      <c r="CR47" s="56">
        <v>0</v>
      </c>
      <c r="CS47" s="56">
        <v>0</v>
      </c>
      <c r="CT47" s="56">
        <v>0</v>
      </c>
      <c r="CU47" s="56">
        <v>0</v>
      </c>
      <c r="CV47" s="56">
        <v>0</v>
      </c>
      <c r="CW47" s="56">
        <v>0</v>
      </c>
      <c r="CX47" s="56">
        <v>0</v>
      </c>
      <c r="CY47" s="56">
        <v>0</v>
      </c>
      <c r="CZ47" s="56">
        <v>0</v>
      </c>
      <c r="DA47" s="56">
        <v>0</v>
      </c>
      <c r="DB47" s="56">
        <v>0</v>
      </c>
      <c r="DC47" s="56">
        <v>0</v>
      </c>
      <c r="DD47" s="56">
        <v>0</v>
      </c>
      <c r="DE47" s="56">
        <v>0</v>
      </c>
      <c r="DF47" s="56">
        <v>0</v>
      </c>
      <c r="DG47" s="63">
        <v>0</v>
      </c>
    </row>
    <row r="48" spans="1:111" ht="15.4" customHeight="1">
      <c r="A48" s="92" t="s">
        <v>1429</v>
      </c>
      <c r="B48" s="93"/>
      <c r="C48" s="93"/>
      <c r="D48" s="57" t="s">
        <v>1430</v>
      </c>
      <c r="E48" s="56">
        <v>950000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950000</v>
      </c>
      <c r="U48" s="56">
        <v>0</v>
      </c>
      <c r="V48" s="56">
        <v>0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0</v>
      </c>
      <c r="AM48" s="56">
        <v>0</v>
      </c>
      <c r="AN48" s="56">
        <v>0</v>
      </c>
      <c r="AO48" s="56">
        <v>950000</v>
      </c>
      <c r="AP48" s="56">
        <v>0</v>
      </c>
      <c r="AQ48" s="56">
        <v>0</v>
      </c>
      <c r="AR48" s="56">
        <v>0</v>
      </c>
      <c r="AS48" s="56">
        <v>0</v>
      </c>
      <c r="AT48" s="56">
        <v>0</v>
      </c>
      <c r="AU48" s="56">
        <v>0</v>
      </c>
      <c r="AV48" s="56">
        <v>0</v>
      </c>
      <c r="AW48" s="56">
        <v>0</v>
      </c>
      <c r="AX48" s="56">
        <v>0</v>
      </c>
      <c r="AY48" s="56">
        <v>0</v>
      </c>
      <c r="AZ48" s="56">
        <v>0</v>
      </c>
      <c r="BA48" s="56">
        <v>0</v>
      </c>
      <c r="BB48" s="56">
        <v>0</v>
      </c>
      <c r="BC48" s="56">
        <v>0</v>
      </c>
      <c r="BD48" s="56">
        <v>0</v>
      </c>
      <c r="BE48" s="56">
        <v>0</v>
      </c>
      <c r="BF48" s="56">
        <v>0</v>
      </c>
      <c r="BG48" s="56">
        <v>0</v>
      </c>
      <c r="BH48" s="56">
        <v>0</v>
      </c>
      <c r="BI48" s="56">
        <v>0</v>
      </c>
      <c r="BJ48" s="56">
        <v>0</v>
      </c>
      <c r="BK48" s="56">
        <v>0</v>
      </c>
      <c r="BL48" s="56">
        <v>0</v>
      </c>
      <c r="BM48" s="56">
        <v>0</v>
      </c>
      <c r="BN48" s="56">
        <v>0</v>
      </c>
      <c r="BO48" s="56">
        <v>0</v>
      </c>
      <c r="BP48" s="56">
        <v>0</v>
      </c>
      <c r="BQ48" s="56">
        <v>0</v>
      </c>
      <c r="BR48" s="56">
        <v>0</v>
      </c>
      <c r="BS48" s="56">
        <v>0</v>
      </c>
      <c r="BT48" s="56">
        <v>0</v>
      </c>
      <c r="BU48" s="56">
        <v>0</v>
      </c>
      <c r="BV48" s="56">
        <v>0</v>
      </c>
      <c r="BW48" s="56">
        <v>0</v>
      </c>
      <c r="BX48" s="56">
        <v>0</v>
      </c>
      <c r="BY48" s="56">
        <v>0</v>
      </c>
      <c r="BZ48" s="56">
        <v>0</v>
      </c>
      <c r="CA48" s="56">
        <v>0</v>
      </c>
      <c r="CB48" s="56">
        <v>0</v>
      </c>
      <c r="CC48" s="56">
        <v>0</v>
      </c>
      <c r="CD48" s="56">
        <v>0</v>
      </c>
      <c r="CE48" s="56">
        <v>0</v>
      </c>
      <c r="CF48" s="56">
        <v>0</v>
      </c>
      <c r="CG48" s="56">
        <v>0</v>
      </c>
      <c r="CH48" s="56">
        <v>0</v>
      </c>
      <c r="CI48" s="56">
        <v>0</v>
      </c>
      <c r="CJ48" s="56">
        <v>0</v>
      </c>
      <c r="CK48" s="56">
        <v>0</v>
      </c>
      <c r="CL48" s="56">
        <v>0</v>
      </c>
      <c r="CM48" s="56">
        <v>0</v>
      </c>
      <c r="CN48" s="56">
        <v>0</v>
      </c>
      <c r="CO48" s="56">
        <v>0</v>
      </c>
      <c r="CP48" s="56">
        <v>0</v>
      </c>
      <c r="CQ48" s="56">
        <v>0</v>
      </c>
      <c r="CR48" s="56">
        <v>0</v>
      </c>
      <c r="CS48" s="56">
        <v>0</v>
      </c>
      <c r="CT48" s="56">
        <v>0</v>
      </c>
      <c r="CU48" s="56">
        <v>0</v>
      </c>
      <c r="CV48" s="56">
        <v>0</v>
      </c>
      <c r="CW48" s="56">
        <v>0</v>
      </c>
      <c r="CX48" s="56">
        <v>0</v>
      </c>
      <c r="CY48" s="56">
        <v>0</v>
      </c>
      <c r="CZ48" s="56">
        <v>0</v>
      </c>
      <c r="DA48" s="56">
        <v>0</v>
      </c>
      <c r="DB48" s="56">
        <v>0</v>
      </c>
      <c r="DC48" s="56">
        <v>0</v>
      </c>
      <c r="DD48" s="56">
        <v>0</v>
      </c>
      <c r="DE48" s="56">
        <v>0</v>
      </c>
      <c r="DF48" s="56">
        <v>0</v>
      </c>
      <c r="DG48" s="63">
        <v>0</v>
      </c>
    </row>
    <row r="49" spans="1:111" ht="15.4" customHeight="1">
      <c r="A49" s="92" t="s">
        <v>1431</v>
      </c>
      <c r="B49" s="93"/>
      <c r="C49" s="93"/>
      <c r="D49" s="57" t="s">
        <v>1432</v>
      </c>
      <c r="E49" s="56">
        <v>1200000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6">
        <v>0</v>
      </c>
      <c r="T49" s="56">
        <v>1200000</v>
      </c>
      <c r="U49" s="56">
        <v>0</v>
      </c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</v>
      </c>
      <c r="AM49" s="56">
        <v>0</v>
      </c>
      <c r="AN49" s="56">
        <v>0</v>
      </c>
      <c r="AO49" s="56">
        <v>1200000</v>
      </c>
      <c r="AP49" s="56">
        <v>0</v>
      </c>
      <c r="AQ49" s="56">
        <v>0</v>
      </c>
      <c r="AR49" s="56">
        <v>0</v>
      </c>
      <c r="AS49" s="56">
        <v>0</v>
      </c>
      <c r="AT49" s="56">
        <v>0</v>
      </c>
      <c r="AU49" s="56">
        <v>0</v>
      </c>
      <c r="AV49" s="56">
        <v>0</v>
      </c>
      <c r="AW49" s="56">
        <v>0</v>
      </c>
      <c r="AX49" s="56">
        <v>0</v>
      </c>
      <c r="AY49" s="56">
        <v>0</v>
      </c>
      <c r="AZ49" s="56">
        <v>0</v>
      </c>
      <c r="BA49" s="56">
        <v>0</v>
      </c>
      <c r="BB49" s="56">
        <v>0</v>
      </c>
      <c r="BC49" s="56">
        <v>0</v>
      </c>
      <c r="BD49" s="56">
        <v>0</v>
      </c>
      <c r="BE49" s="56">
        <v>0</v>
      </c>
      <c r="BF49" s="56">
        <v>0</v>
      </c>
      <c r="BG49" s="56">
        <v>0</v>
      </c>
      <c r="BH49" s="56">
        <v>0</v>
      </c>
      <c r="BI49" s="56">
        <v>0</v>
      </c>
      <c r="BJ49" s="56">
        <v>0</v>
      </c>
      <c r="BK49" s="56">
        <v>0</v>
      </c>
      <c r="BL49" s="56">
        <v>0</v>
      </c>
      <c r="BM49" s="56">
        <v>0</v>
      </c>
      <c r="BN49" s="56">
        <v>0</v>
      </c>
      <c r="BO49" s="56">
        <v>0</v>
      </c>
      <c r="BP49" s="56">
        <v>0</v>
      </c>
      <c r="BQ49" s="56">
        <v>0</v>
      </c>
      <c r="BR49" s="56">
        <v>0</v>
      </c>
      <c r="BS49" s="56">
        <v>0</v>
      </c>
      <c r="BT49" s="56">
        <v>0</v>
      </c>
      <c r="BU49" s="56">
        <v>0</v>
      </c>
      <c r="BV49" s="56">
        <v>0</v>
      </c>
      <c r="BW49" s="56">
        <v>0</v>
      </c>
      <c r="BX49" s="56">
        <v>0</v>
      </c>
      <c r="BY49" s="56">
        <v>0</v>
      </c>
      <c r="BZ49" s="56">
        <v>0</v>
      </c>
      <c r="CA49" s="56">
        <v>0</v>
      </c>
      <c r="CB49" s="56">
        <v>0</v>
      </c>
      <c r="CC49" s="56">
        <v>0</v>
      </c>
      <c r="CD49" s="56">
        <v>0</v>
      </c>
      <c r="CE49" s="56">
        <v>0</v>
      </c>
      <c r="CF49" s="56">
        <v>0</v>
      </c>
      <c r="CG49" s="56">
        <v>0</v>
      </c>
      <c r="CH49" s="56">
        <v>0</v>
      </c>
      <c r="CI49" s="56">
        <v>0</v>
      </c>
      <c r="CJ49" s="56">
        <v>0</v>
      </c>
      <c r="CK49" s="56">
        <v>0</v>
      </c>
      <c r="CL49" s="56">
        <v>0</v>
      </c>
      <c r="CM49" s="56">
        <v>0</v>
      </c>
      <c r="CN49" s="56">
        <v>0</v>
      </c>
      <c r="CO49" s="56">
        <v>0</v>
      </c>
      <c r="CP49" s="56">
        <v>0</v>
      </c>
      <c r="CQ49" s="56">
        <v>0</v>
      </c>
      <c r="CR49" s="56">
        <v>0</v>
      </c>
      <c r="CS49" s="56">
        <v>0</v>
      </c>
      <c r="CT49" s="56">
        <v>0</v>
      </c>
      <c r="CU49" s="56">
        <v>0</v>
      </c>
      <c r="CV49" s="56">
        <v>0</v>
      </c>
      <c r="CW49" s="56">
        <v>0</v>
      </c>
      <c r="CX49" s="56">
        <v>0</v>
      </c>
      <c r="CY49" s="56">
        <v>0</v>
      </c>
      <c r="CZ49" s="56">
        <v>0</v>
      </c>
      <c r="DA49" s="56">
        <v>0</v>
      </c>
      <c r="DB49" s="56">
        <v>0</v>
      </c>
      <c r="DC49" s="56">
        <v>0</v>
      </c>
      <c r="DD49" s="56">
        <v>0</v>
      </c>
      <c r="DE49" s="56">
        <v>0</v>
      </c>
      <c r="DF49" s="56">
        <v>0</v>
      </c>
      <c r="DG49" s="63">
        <v>0</v>
      </c>
    </row>
    <row r="50" spans="1:111" ht="15.4" customHeight="1">
      <c r="A50" s="92" t="s">
        <v>1433</v>
      </c>
      <c r="B50" s="93"/>
      <c r="C50" s="93"/>
      <c r="D50" s="57" t="s">
        <v>1434</v>
      </c>
      <c r="E50" s="56">
        <v>1200000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1200000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6">
        <v>0</v>
      </c>
      <c r="AN50" s="56">
        <v>0</v>
      </c>
      <c r="AO50" s="56">
        <v>1200000</v>
      </c>
      <c r="AP50" s="56">
        <v>0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0</v>
      </c>
      <c r="AW50" s="56">
        <v>0</v>
      </c>
      <c r="AX50" s="56">
        <v>0</v>
      </c>
      <c r="AY50" s="56">
        <v>0</v>
      </c>
      <c r="AZ50" s="56">
        <v>0</v>
      </c>
      <c r="BA50" s="56">
        <v>0</v>
      </c>
      <c r="BB50" s="56">
        <v>0</v>
      </c>
      <c r="BC50" s="56">
        <v>0</v>
      </c>
      <c r="BD50" s="56">
        <v>0</v>
      </c>
      <c r="BE50" s="56">
        <v>0</v>
      </c>
      <c r="BF50" s="56">
        <v>0</v>
      </c>
      <c r="BG50" s="56">
        <v>0</v>
      </c>
      <c r="BH50" s="56">
        <v>0</v>
      </c>
      <c r="BI50" s="56">
        <v>0</v>
      </c>
      <c r="BJ50" s="56">
        <v>0</v>
      </c>
      <c r="BK50" s="56">
        <v>0</v>
      </c>
      <c r="BL50" s="56">
        <v>0</v>
      </c>
      <c r="BM50" s="56">
        <v>0</v>
      </c>
      <c r="BN50" s="56">
        <v>0</v>
      </c>
      <c r="BO50" s="56">
        <v>0</v>
      </c>
      <c r="BP50" s="56">
        <v>0</v>
      </c>
      <c r="BQ50" s="56">
        <v>0</v>
      </c>
      <c r="BR50" s="56">
        <v>0</v>
      </c>
      <c r="BS50" s="56">
        <v>0</v>
      </c>
      <c r="BT50" s="56">
        <v>0</v>
      </c>
      <c r="BU50" s="56">
        <v>0</v>
      </c>
      <c r="BV50" s="56">
        <v>0</v>
      </c>
      <c r="BW50" s="56">
        <v>0</v>
      </c>
      <c r="BX50" s="56">
        <v>0</v>
      </c>
      <c r="BY50" s="56">
        <v>0</v>
      </c>
      <c r="BZ50" s="56">
        <v>0</v>
      </c>
      <c r="CA50" s="56">
        <v>0</v>
      </c>
      <c r="CB50" s="56">
        <v>0</v>
      </c>
      <c r="CC50" s="56">
        <v>0</v>
      </c>
      <c r="CD50" s="56">
        <v>0</v>
      </c>
      <c r="CE50" s="56">
        <v>0</v>
      </c>
      <c r="CF50" s="56">
        <v>0</v>
      </c>
      <c r="CG50" s="56">
        <v>0</v>
      </c>
      <c r="CH50" s="56">
        <v>0</v>
      </c>
      <c r="CI50" s="56">
        <v>0</v>
      </c>
      <c r="CJ50" s="56">
        <v>0</v>
      </c>
      <c r="CK50" s="56">
        <v>0</v>
      </c>
      <c r="CL50" s="56">
        <v>0</v>
      </c>
      <c r="CM50" s="56">
        <v>0</v>
      </c>
      <c r="CN50" s="56">
        <v>0</v>
      </c>
      <c r="CO50" s="56">
        <v>0</v>
      </c>
      <c r="CP50" s="56">
        <v>0</v>
      </c>
      <c r="CQ50" s="56">
        <v>0</v>
      </c>
      <c r="CR50" s="56">
        <v>0</v>
      </c>
      <c r="CS50" s="56">
        <v>0</v>
      </c>
      <c r="CT50" s="56">
        <v>0</v>
      </c>
      <c r="CU50" s="56">
        <v>0</v>
      </c>
      <c r="CV50" s="56">
        <v>0</v>
      </c>
      <c r="CW50" s="56">
        <v>0</v>
      </c>
      <c r="CX50" s="56">
        <v>0</v>
      </c>
      <c r="CY50" s="56">
        <v>0</v>
      </c>
      <c r="CZ50" s="56">
        <v>0</v>
      </c>
      <c r="DA50" s="56">
        <v>0</v>
      </c>
      <c r="DB50" s="56">
        <v>0</v>
      </c>
      <c r="DC50" s="56">
        <v>0</v>
      </c>
      <c r="DD50" s="56">
        <v>0</v>
      </c>
      <c r="DE50" s="56">
        <v>0</v>
      </c>
      <c r="DF50" s="56">
        <v>0</v>
      </c>
      <c r="DG50" s="63">
        <v>0</v>
      </c>
    </row>
    <row r="51" spans="1:111" ht="15.4" customHeight="1">
      <c r="A51" s="92" t="s">
        <v>1435</v>
      </c>
      <c r="B51" s="93"/>
      <c r="C51" s="93"/>
      <c r="D51" s="57" t="s">
        <v>1436</v>
      </c>
      <c r="E51" s="56">
        <v>1801033.72</v>
      </c>
      <c r="F51" s="56">
        <v>489527.53</v>
      </c>
      <c r="G51" s="56">
        <v>90406</v>
      </c>
      <c r="H51" s="56">
        <v>131242</v>
      </c>
      <c r="I51" s="56">
        <v>204305</v>
      </c>
      <c r="J51" s="56">
        <v>0</v>
      </c>
      <c r="K51" s="56">
        <v>0</v>
      </c>
      <c r="L51" s="56">
        <v>44092.2</v>
      </c>
      <c r="M51" s="56">
        <v>17636.849999999999</v>
      </c>
      <c r="N51" s="56">
        <v>0</v>
      </c>
      <c r="O51" s="56">
        <v>0</v>
      </c>
      <c r="P51" s="56">
        <v>1845.48</v>
      </c>
      <c r="Q51" s="56">
        <v>0</v>
      </c>
      <c r="R51" s="56">
        <v>0</v>
      </c>
      <c r="S51" s="56">
        <v>0</v>
      </c>
      <c r="T51" s="56">
        <v>1256869.8899999999</v>
      </c>
      <c r="U51" s="56">
        <v>41419</v>
      </c>
      <c r="V51" s="56">
        <v>83314</v>
      </c>
      <c r="W51" s="56">
        <v>75200.800000000003</v>
      </c>
      <c r="X51" s="56">
        <v>129</v>
      </c>
      <c r="Y51" s="56">
        <v>1200</v>
      </c>
      <c r="Z51" s="56">
        <v>0</v>
      </c>
      <c r="AA51" s="56">
        <v>3533.22</v>
      </c>
      <c r="AB51" s="56">
        <v>0</v>
      </c>
      <c r="AC51" s="56">
        <v>0</v>
      </c>
      <c r="AD51" s="56">
        <v>17015.7</v>
      </c>
      <c r="AE51" s="56">
        <v>0</v>
      </c>
      <c r="AF51" s="56">
        <v>260</v>
      </c>
      <c r="AG51" s="56">
        <v>71650</v>
      </c>
      <c r="AH51" s="56">
        <v>0</v>
      </c>
      <c r="AI51" s="56">
        <v>12130</v>
      </c>
      <c r="AJ51" s="56">
        <v>24587</v>
      </c>
      <c r="AK51" s="56">
        <v>5882</v>
      </c>
      <c r="AL51" s="56">
        <v>0</v>
      </c>
      <c r="AM51" s="56">
        <v>0</v>
      </c>
      <c r="AN51" s="56">
        <v>112918.3</v>
      </c>
      <c r="AO51" s="56">
        <v>713838.48</v>
      </c>
      <c r="AP51" s="56">
        <v>4096.88</v>
      </c>
      <c r="AQ51" s="56">
        <v>0</v>
      </c>
      <c r="AR51" s="56">
        <v>0</v>
      </c>
      <c r="AS51" s="56">
        <v>47575</v>
      </c>
      <c r="AT51" s="56">
        <v>0</v>
      </c>
      <c r="AU51" s="56">
        <v>42120.51</v>
      </c>
      <c r="AV51" s="56">
        <v>40536.300000000003</v>
      </c>
      <c r="AW51" s="56">
        <v>0</v>
      </c>
      <c r="AX51" s="56">
        <v>0</v>
      </c>
      <c r="AY51" s="56">
        <v>0</v>
      </c>
      <c r="AZ51" s="56">
        <v>0</v>
      </c>
      <c r="BA51" s="56">
        <v>9043</v>
      </c>
      <c r="BB51" s="56">
        <v>31493.3</v>
      </c>
      <c r="BC51" s="56">
        <v>0</v>
      </c>
      <c r="BD51" s="56">
        <v>0</v>
      </c>
      <c r="BE51" s="56">
        <v>0</v>
      </c>
      <c r="BF51" s="56">
        <v>0</v>
      </c>
      <c r="BG51" s="56">
        <v>0</v>
      </c>
      <c r="BH51" s="56">
        <v>0</v>
      </c>
      <c r="BI51" s="56">
        <v>0</v>
      </c>
      <c r="BJ51" s="56">
        <v>0</v>
      </c>
      <c r="BK51" s="56">
        <v>0</v>
      </c>
      <c r="BL51" s="56">
        <v>0</v>
      </c>
      <c r="BM51" s="56">
        <v>0</v>
      </c>
      <c r="BN51" s="56">
        <v>0</v>
      </c>
      <c r="BO51" s="56">
        <v>0</v>
      </c>
      <c r="BP51" s="56">
        <v>0</v>
      </c>
      <c r="BQ51" s="56">
        <v>0</v>
      </c>
      <c r="BR51" s="56">
        <v>0</v>
      </c>
      <c r="BS51" s="56">
        <v>0</v>
      </c>
      <c r="BT51" s="56">
        <v>0</v>
      </c>
      <c r="BU51" s="56">
        <v>0</v>
      </c>
      <c r="BV51" s="56">
        <v>0</v>
      </c>
      <c r="BW51" s="56">
        <v>0</v>
      </c>
      <c r="BX51" s="56">
        <v>0</v>
      </c>
      <c r="BY51" s="56">
        <v>0</v>
      </c>
      <c r="BZ51" s="56">
        <v>14100</v>
      </c>
      <c r="CA51" s="56">
        <v>0</v>
      </c>
      <c r="CB51" s="56">
        <v>14100</v>
      </c>
      <c r="CC51" s="56">
        <v>0</v>
      </c>
      <c r="CD51" s="56">
        <v>0</v>
      </c>
      <c r="CE51" s="56">
        <v>0</v>
      </c>
      <c r="CF51" s="56">
        <v>0</v>
      </c>
      <c r="CG51" s="56">
        <v>0</v>
      </c>
      <c r="CH51" s="56">
        <v>0</v>
      </c>
      <c r="CI51" s="56">
        <v>0</v>
      </c>
      <c r="CJ51" s="56">
        <v>0</v>
      </c>
      <c r="CK51" s="56">
        <v>0</v>
      </c>
      <c r="CL51" s="56">
        <v>0</v>
      </c>
      <c r="CM51" s="56">
        <v>0</v>
      </c>
      <c r="CN51" s="56">
        <v>0</v>
      </c>
      <c r="CO51" s="56">
        <v>0</v>
      </c>
      <c r="CP51" s="56">
        <v>0</v>
      </c>
      <c r="CQ51" s="56">
        <v>0</v>
      </c>
      <c r="CR51" s="56">
        <v>0</v>
      </c>
      <c r="CS51" s="56">
        <v>0</v>
      </c>
      <c r="CT51" s="56">
        <v>0</v>
      </c>
      <c r="CU51" s="56">
        <v>0</v>
      </c>
      <c r="CV51" s="56">
        <v>0</v>
      </c>
      <c r="CW51" s="56">
        <v>0</v>
      </c>
      <c r="CX51" s="56">
        <v>0</v>
      </c>
      <c r="CY51" s="56">
        <v>0</v>
      </c>
      <c r="CZ51" s="56">
        <v>0</v>
      </c>
      <c r="DA51" s="56">
        <v>0</v>
      </c>
      <c r="DB51" s="56">
        <v>0</v>
      </c>
      <c r="DC51" s="56">
        <v>0</v>
      </c>
      <c r="DD51" s="56">
        <v>0</v>
      </c>
      <c r="DE51" s="56">
        <v>0</v>
      </c>
      <c r="DF51" s="56">
        <v>0</v>
      </c>
      <c r="DG51" s="63">
        <v>0</v>
      </c>
    </row>
    <row r="52" spans="1:111" ht="15.4" customHeight="1">
      <c r="A52" s="92" t="s">
        <v>1437</v>
      </c>
      <c r="B52" s="93"/>
      <c r="C52" s="93"/>
      <c r="D52" s="57" t="s">
        <v>1372</v>
      </c>
      <c r="E52" s="56">
        <v>856993.72</v>
      </c>
      <c r="F52" s="56">
        <v>489527.53</v>
      </c>
      <c r="G52" s="56">
        <v>90406</v>
      </c>
      <c r="H52" s="56">
        <v>131242</v>
      </c>
      <c r="I52" s="56">
        <v>204305</v>
      </c>
      <c r="J52" s="56">
        <v>0</v>
      </c>
      <c r="K52" s="56">
        <v>0</v>
      </c>
      <c r="L52" s="56">
        <v>44092.2</v>
      </c>
      <c r="M52" s="56">
        <v>17636.849999999999</v>
      </c>
      <c r="N52" s="56">
        <v>0</v>
      </c>
      <c r="O52" s="56">
        <v>0</v>
      </c>
      <c r="P52" s="56">
        <v>1845.48</v>
      </c>
      <c r="Q52" s="56">
        <v>0</v>
      </c>
      <c r="R52" s="56">
        <v>0</v>
      </c>
      <c r="S52" s="56">
        <v>0</v>
      </c>
      <c r="T52" s="56">
        <v>312829.89</v>
      </c>
      <c r="U52" s="56">
        <v>41419</v>
      </c>
      <c r="V52" s="56">
        <v>83314</v>
      </c>
      <c r="W52" s="56">
        <v>75200.800000000003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  <c r="AG52" s="56">
        <v>0</v>
      </c>
      <c r="AH52" s="56">
        <v>0</v>
      </c>
      <c r="AI52" s="56">
        <v>0</v>
      </c>
      <c r="AJ52" s="56">
        <v>24587</v>
      </c>
      <c r="AK52" s="56">
        <v>0</v>
      </c>
      <c r="AL52" s="56">
        <v>0</v>
      </c>
      <c r="AM52" s="56">
        <v>0</v>
      </c>
      <c r="AN52" s="56">
        <v>0</v>
      </c>
      <c r="AO52" s="56">
        <v>42091.7</v>
      </c>
      <c r="AP52" s="56">
        <v>4096.88</v>
      </c>
      <c r="AQ52" s="56">
        <v>0</v>
      </c>
      <c r="AR52" s="56">
        <v>0</v>
      </c>
      <c r="AS52" s="56">
        <v>0</v>
      </c>
      <c r="AT52" s="56">
        <v>0</v>
      </c>
      <c r="AU52" s="56">
        <v>42120.51</v>
      </c>
      <c r="AV52" s="56">
        <v>40536.300000000003</v>
      </c>
      <c r="AW52" s="56">
        <v>0</v>
      </c>
      <c r="AX52" s="56">
        <v>0</v>
      </c>
      <c r="AY52" s="56">
        <v>0</v>
      </c>
      <c r="AZ52" s="56">
        <v>0</v>
      </c>
      <c r="BA52" s="56">
        <v>9043</v>
      </c>
      <c r="BB52" s="56">
        <v>31493.3</v>
      </c>
      <c r="BC52" s="56">
        <v>0</v>
      </c>
      <c r="BD52" s="56">
        <v>0</v>
      </c>
      <c r="BE52" s="56">
        <v>0</v>
      </c>
      <c r="BF52" s="56">
        <v>0</v>
      </c>
      <c r="BG52" s="56">
        <v>0</v>
      </c>
      <c r="BH52" s="56">
        <v>0</v>
      </c>
      <c r="BI52" s="56">
        <v>0</v>
      </c>
      <c r="BJ52" s="56">
        <v>0</v>
      </c>
      <c r="BK52" s="56">
        <v>0</v>
      </c>
      <c r="BL52" s="56">
        <v>0</v>
      </c>
      <c r="BM52" s="56">
        <v>0</v>
      </c>
      <c r="BN52" s="56">
        <v>0</v>
      </c>
      <c r="BO52" s="56">
        <v>0</v>
      </c>
      <c r="BP52" s="56">
        <v>0</v>
      </c>
      <c r="BQ52" s="56">
        <v>0</v>
      </c>
      <c r="BR52" s="56">
        <v>0</v>
      </c>
      <c r="BS52" s="56">
        <v>0</v>
      </c>
      <c r="BT52" s="56">
        <v>0</v>
      </c>
      <c r="BU52" s="56">
        <v>0</v>
      </c>
      <c r="BV52" s="56">
        <v>0</v>
      </c>
      <c r="BW52" s="56">
        <v>0</v>
      </c>
      <c r="BX52" s="56">
        <v>0</v>
      </c>
      <c r="BY52" s="56">
        <v>0</v>
      </c>
      <c r="BZ52" s="56">
        <v>14100</v>
      </c>
      <c r="CA52" s="56">
        <v>0</v>
      </c>
      <c r="CB52" s="56">
        <v>14100</v>
      </c>
      <c r="CC52" s="56">
        <v>0</v>
      </c>
      <c r="CD52" s="56">
        <v>0</v>
      </c>
      <c r="CE52" s="56">
        <v>0</v>
      </c>
      <c r="CF52" s="56">
        <v>0</v>
      </c>
      <c r="CG52" s="56">
        <v>0</v>
      </c>
      <c r="CH52" s="56">
        <v>0</v>
      </c>
      <c r="CI52" s="56">
        <v>0</v>
      </c>
      <c r="CJ52" s="56">
        <v>0</v>
      </c>
      <c r="CK52" s="56">
        <v>0</v>
      </c>
      <c r="CL52" s="56">
        <v>0</v>
      </c>
      <c r="CM52" s="56">
        <v>0</v>
      </c>
      <c r="CN52" s="56">
        <v>0</v>
      </c>
      <c r="CO52" s="56">
        <v>0</v>
      </c>
      <c r="CP52" s="56">
        <v>0</v>
      </c>
      <c r="CQ52" s="56">
        <v>0</v>
      </c>
      <c r="CR52" s="56">
        <v>0</v>
      </c>
      <c r="CS52" s="56">
        <v>0</v>
      </c>
      <c r="CT52" s="56">
        <v>0</v>
      </c>
      <c r="CU52" s="56">
        <v>0</v>
      </c>
      <c r="CV52" s="56">
        <v>0</v>
      </c>
      <c r="CW52" s="56">
        <v>0</v>
      </c>
      <c r="CX52" s="56">
        <v>0</v>
      </c>
      <c r="CY52" s="56">
        <v>0</v>
      </c>
      <c r="CZ52" s="56">
        <v>0</v>
      </c>
      <c r="DA52" s="56">
        <v>0</v>
      </c>
      <c r="DB52" s="56">
        <v>0</v>
      </c>
      <c r="DC52" s="56">
        <v>0</v>
      </c>
      <c r="DD52" s="56">
        <v>0</v>
      </c>
      <c r="DE52" s="56">
        <v>0</v>
      </c>
      <c r="DF52" s="56">
        <v>0</v>
      </c>
      <c r="DG52" s="63">
        <v>0</v>
      </c>
    </row>
    <row r="53" spans="1:111" ht="15.4" customHeight="1">
      <c r="A53" s="92" t="s">
        <v>1438</v>
      </c>
      <c r="B53" s="93"/>
      <c r="C53" s="93"/>
      <c r="D53" s="57" t="s">
        <v>1374</v>
      </c>
      <c r="E53" s="56">
        <v>53764.44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53764.44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0</v>
      </c>
      <c r="AM53" s="56">
        <v>0</v>
      </c>
      <c r="AN53" s="56">
        <v>0</v>
      </c>
      <c r="AO53" s="56">
        <v>53764.44</v>
      </c>
      <c r="AP53" s="56">
        <v>0</v>
      </c>
      <c r="AQ53" s="56">
        <v>0</v>
      </c>
      <c r="AR53" s="56">
        <v>0</v>
      </c>
      <c r="AS53" s="56">
        <v>0</v>
      </c>
      <c r="AT53" s="56">
        <v>0</v>
      </c>
      <c r="AU53" s="56">
        <v>0</v>
      </c>
      <c r="AV53" s="56">
        <v>0</v>
      </c>
      <c r="AW53" s="56">
        <v>0</v>
      </c>
      <c r="AX53" s="56">
        <v>0</v>
      </c>
      <c r="AY53" s="56">
        <v>0</v>
      </c>
      <c r="AZ53" s="56">
        <v>0</v>
      </c>
      <c r="BA53" s="56">
        <v>0</v>
      </c>
      <c r="BB53" s="56">
        <v>0</v>
      </c>
      <c r="BC53" s="56">
        <v>0</v>
      </c>
      <c r="BD53" s="56">
        <v>0</v>
      </c>
      <c r="BE53" s="56">
        <v>0</v>
      </c>
      <c r="BF53" s="56">
        <v>0</v>
      </c>
      <c r="BG53" s="56">
        <v>0</v>
      </c>
      <c r="BH53" s="56">
        <v>0</v>
      </c>
      <c r="BI53" s="56">
        <v>0</v>
      </c>
      <c r="BJ53" s="56">
        <v>0</v>
      </c>
      <c r="BK53" s="56">
        <v>0</v>
      </c>
      <c r="BL53" s="56">
        <v>0</v>
      </c>
      <c r="BM53" s="56">
        <v>0</v>
      </c>
      <c r="BN53" s="56">
        <v>0</v>
      </c>
      <c r="BO53" s="56">
        <v>0</v>
      </c>
      <c r="BP53" s="56">
        <v>0</v>
      </c>
      <c r="BQ53" s="56">
        <v>0</v>
      </c>
      <c r="BR53" s="56">
        <v>0</v>
      </c>
      <c r="BS53" s="56">
        <v>0</v>
      </c>
      <c r="BT53" s="56">
        <v>0</v>
      </c>
      <c r="BU53" s="56">
        <v>0</v>
      </c>
      <c r="BV53" s="56">
        <v>0</v>
      </c>
      <c r="BW53" s="56">
        <v>0</v>
      </c>
      <c r="BX53" s="56">
        <v>0</v>
      </c>
      <c r="BY53" s="56">
        <v>0</v>
      </c>
      <c r="BZ53" s="56">
        <v>0</v>
      </c>
      <c r="CA53" s="56">
        <v>0</v>
      </c>
      <c r="CB53" s="56">
        <v>0</v>
      </c>
      <c r="CC53" s="56">
        <v>0</v>
      </c>
      <c r="CD53" s="56">
        <v>0</v>
      </c>
      <c r="CE53" s="56">
        <v>0</v>
      </c>
      <c r="CF53" s="56">
        <v>0</v>
      </c>
      <c r="CG53" s="56">
        <v>0</v>
      </c>
      <c r="CH53" s="56">
        <v>0</v>
      </c>
      <c r="CI53" s="56">
        <v>0</v>
      </c>
      <c r="CJ53" s="56">
        <v>0</v>
      </c>
      <c r="CK53" s="56">
        <v>0</v>
      </c>
      <c r="CL53" s="56">
        <v>0</v>
      </c>
      <c r="CM53" s="56">
        <v>0</v>
      </c>
      <c r="CN53" s="56">
        <v>0</v>
      </c>
      <c r="CO53" s="56">
        <v>0</v>
      </c>
      <c r="CP53" s="56">
        <v>0</v>
      </c>
      <c r="CQ53" s="56">
        <v>0</v>
      </c>
      <c r="CR53" s="56">
        <v>0</v>
      </c>
      <c r="CS53" s="56">
        <v>0</v>
      </c>
      <c r="CT53" s="56">
        <v>0</v>
      </c>
      <c r="CU53" s="56">
        <v>0</v>
      </c>
      <c r="CV53" s="56">
        <v>0</v>
      </c>
      <c r="CW53" s="56">
        <v>0</v>
      </c>
      <c r="CX53" s="56">
        <v>0</v>
      </c>
      <c r="CY53" s="56">
        <v>0</v>
      </c>
      <c r="CZ53" s="56">
        <v>0</v>
      </c>
      <c r="DA53" s="56">
        <v>0</v>
      </c>
      <c r="DB53" s="56">
        <v>0</v>
      </c>
      <c r="DC53" s="56">
        <v>0</v>
      </c>
      <c r="DD53" s="56">
        <v>0</v>
      </c>
      <c r="DE53" s="56">
        <v>0</v>
      </c>
      <c r="DF53" s="56">
        <v>0</v>
      </c>
      <c r="DG53" s="63">
        <v>0</v>
      </c>
    </row>
    <row r="54" spans="1:111" ht="15.4" customHeight="1">
      <c r="A54" s="92" t="s">
        <v>1439</v>
      </c>
      <c r="B54" s="93"/>
      <c r="C54" s="93"/>
      <c r="D54" s="57" t="s">
        <v>1440</v>
      </c>
      <c r="E54" s="56">
        <v>890275.56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890275.56</v>
      </c>
      <c r="U54" s="56">
        <v>0</v>
      </c>
      <c r="V54" s="56">
        <v>0</v>
      </c>
      <c r="W54" s="56">
        <v>0</v>
      </c>
      <c r="X54" s="56">
        <v>129</v>
      </c>
      <c r="Y54" s="56">
        <v>1200</v>
      </c>
      <c r="Z54" s="56">
        <v>0</v>
      </c>
      <c r="AA54" s="56">
        <v>3533.22</v>
      </c>
      <c r="AB54" s="56">
        <v>0</v>
      </c>
      <c r="AC54" s="56">
        <v>0</v>
      </c>
      <c r="AD54" s="56">
        <v>17015.7</v>
      </c>
      <c r="AE54" s="56">
        <v>0</v>
      </c>
      <c r="AF54" s="56">
        <v>260</v>
      </c>
      <c r="AG54" s="56">
        <v>71650</v>
      </c>
      <c r="AH54" s="56">
        <v>0</v>
      </c>
      <c r="AI54" s="56">
        <v>12130</v>
      </c>
      <c r="AJ54" s="56">
        <v>0</v>
      </c>
      <c r="AK54" s="56">
        <v>5882</v>
      </c>
      <c r="AL54" s="56">
        <v>0</v>
      </c>
      <c r="AM54" s="56">
        <v>0</v>
      </c>
      <c r="AN54" s="56">
        <v>112918.3</v>
      </c>
      <c r="AO54" s="56">
        <v>617982.34</v>
      </c>
      <c r="AP54" s="56">
        <v>0</v>
      </c>
      <c r="AQ54" s="56">
        <v>0</v>
      </c>
      <c r="AR54" s="56">
        <v>0</v>
      </c>
      <c r="AS54" s="56">
        <v>47575</v>
      </c>
      <c r="AT54" s="56">
        <v>0</v>
      </c>
      <c r="AU54" s="56">
        <v>0</v>
      </c>
      <c r="AV54" s="56">
        <v>0</v>
      </c>
      <c r="AW54" s="56">
        <v>0</v>
      </c>
      <c r="AX54" s="56">
        <v>0</v>
      </c>
      <c r="AY54" s="56">
        <v>0</v>
      </c>
      <c r="AZ54" s="56">
        <v>0</v>
      </c>
      <c r="BA54" s="56">
        <v>0</v>
      </c>
      <c r="BB54" s="56">
        <v>0</v>
      </c>
      <c r="BC54" s="56">
        <v>0</v>
      </c>
      <c r="BD54" s="56">
        <v>0</v>
      </c>
      <c r="BE54" s="56">
        <v>0</v>
      </c>
      <c r="BF54" s="56">
        <v>0</v>
      </c>
      <c r="BG54" s="56">
        <v>0</v>
      </c>
      <c r="BH54" s="56">
        <v>0</v>
      </c>
      <c r="BI54" s="56">
        <v>0</v>
      </c>
      <c r="BJ54" s="56">
        <v>0</v>
      </c>
      <c r="BK54" s="56">
        <v>0</v>
      </c>
      <c r="BL54" s="56">
        <v>0</v>
      </c>
      <c r="BM54" s="56">
        <v>0</v>
      </c>
      <c r="BN54" s="56">
        <v>0</v>
      </c>
      <c r="BO54" s="56">
        <v>0</v>
      </c>
      <c r="BP54" s="56">
        <v>0</v>
      </c>
      <c r="BQ54" s="56">
        <v>0</v>
      </c>
      <c r="BR54" s="56">
        <v>0</v>
      </c>
      <c r="BS54" s="56">
        <v>0</v>
      </c>
      <c r="BT54" s="56">
        <v>0</v>
      </c>
      <c r="BU54" s="56">
        <v>0</v>
      </c>
      <c r="BV54" s="56">
        <v>0</v>
      </c>
      <c r="BW54" s="56">
        <v>0</v>
      </c>
      <c r="BX54" s="56">
        <v>0</v>
      </c>
      <c r="BY54" s="56">
        <v>0</v>
      </c>
      <c r="BZ54" s="56">
        <v>0</v>
      </c>
      <c r="CA54" s="56">
        <v>0</v>
      </c>
      <c r="CB54" s="56">
        <v>0</v>
      </c>
      <c r="CC54" s="56">
        <v>0</v>
      </c>
      <c r="CD54" s="56">
        <v>0</v>
      </c>
      <c r="CE54" s="56">
        <v>0</v>
      </c>
      <c r="CF54" s="56">
        <v>0</v>
      </c>
      <c r="CG54" s="56">
        <v>0</v>
      </c>
      <c r="CH54" s="56">
        <v>0</v>
      </c>
      <c r="CI54" s="56">
        <v>0</v>
      </c>
      <c r="CJ54" s="56">
        <v>0</v>
      </c>
      <c r="CK54" s="56">
        <v>0</v>
      </c>
      <c r="CL54" s="56">
        <v>0</v>
      </c>
      <c r="CM54" s="56">
        <v>0</v>
      </c>
      <c r="CN54" s="56">
        <v>0</v>
      </c>
      <c r="CO54" s="56">
        <v>0</v>
      </c>
      <c r="CP54" s="56">
        <v>0</v>
      </c>
      <c r="CQ54" s="56">
        <v>0</v>
      </c>
      <c r="CR54" s="56">
        <v>0</v>
      </c>
      <c r="CS54" s="56">
        <v>0</v>
      </c>
      <c r="CT54" s="56">
        <v>0</v>
      </c>
      <c r="CU54" s="56">
        <v>0</v>
      </c>
      <c r="CV54" s="56">
        <v>0</v>
      </c>
      <c r="CW54" s="56">
        <v>0</v>
      </c>
      <c r="CX54" s="56">
        <v>0</v>
      </c>
      <c r="CY54" s="56">
        <v>0</v>
      </c>
      <c r="CZ54" s="56">
        <v>0</v>
      </c>
      <c r="DA54" s="56">
        <v>0</v>
      </c>
      <c r="DB54" s="56">
        <v>0</v>
      </c>
      <c r="DC54" s="56">
        <v>0</v>
      </c>
      <c r="DD54" s="56">
        <v>0</v>
      </c>
      <c r="DE54" s="56">
        <v>0</v>
      </c>
      <c r="DF54" s="56">
        <v>0</v>
      </c>
      <c r="DG54" s="63">
        <v>0</v>
      </c>
    </row>
    <row r="55" spans="1:111" ht="15.4" customHeight="1">
      <c r="A55" s="92" t="s">
        <v>1441</v>
      </c>
      <c r="B55" s="93"/>
      <c r="C55" s="93"/>
      <c r="D55" s="57" t="s">
        <v>1442</v>
      </c>
      <c r="E55" s="56">
        <v>2096732.8</v>
      </c>
      <c r="F55" s="56">
        <v>1033339.74</v>
      </c>
      <c r="G55" s="56">
        <v>322980</v>
      </c>
      <c r="H55" s="56">
        <v>287898.5</v>
      </c>
      <c r="I55" s="56">
        <v>154145.10999999999</v>
      </c>
      <c r="J55" s="56">
        <v>0</v>
      </c>
      <c r="K55" s="56">
        <v>0</v>
      </c>
      <c r="L55" s="56">
        <v>98070.49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170245.64</v>
      </c>
      <c r="T55" s="56">
        <v>980842.86</v>
      </c>
      <c r="U55" s="56">
        <v>39958</v>
      </c>
      <c r="V55" s="56">
        <v>34937.49</v>
      </c>
      <c r="W55" s="56">
        <v>0</v>
      </c>
      <c r="X55" s="56">
        <v>0</v>
      </c>
      <c r="Y55" s="56">
        <v>600</v>
      </c>
      <c r="Z55" s="56">
        <v>0</v>
      </c>
      <c r="AA55" s="56">
        <v>116</v>
      </c>
      <c r="AB55" s="56">
        <v>0</v>
      </c>
      <c r="AC55" s="56">
        <v>0</v>
      </c>
      <c r="AD55" s="56">
        <v>18803.7</v>
      </c>
      <c r="AE55" s="56">
        <v>0</v>
      </c>
      <c r="AF55" s="56">
        <v>0</v>
      </c>
      <c r="AG55" s="56">
        <v>0</v>
      </c>
      <c r="AH55" s="56">
        <v>0</v>
      </c>
      <c r="AI55" s="56">
        <v>2500</v>
      </c>
      <c r="AJ55" s="56">
        <v>14614</v>
      </c>
      <c r="AK55" s="56">
        <v>0</v>
      </c>
      <c r="AL55" s="56">
        <v>0</v>
      </c>
      <c r="AM55" s="56">
        <v>0</v>
      </c>
      <c r="AN55" s="56">
        <v>0</v>
      </c>
      <c r="AO55" s="56">
        <v>720000</v>
      </c>
      <c r="AP55" s="56">
        <v>10407.129999999999</v>
      </c>
      <c r="AQ55" s="56">
        <v>0</v>
      </c>
      <c r="AR55" s="56">
        <v>0</v>
      </c>
      <c r="AS55" s="56">
        <v>13210</v>
      </c>
      <c r="AT55" s="56">
        <v>0</v>
      </c>
      <c r="AU55" s="56">
        <v>125696.54</v>
      </c>
      <c r="AV55" s="56">
        <v>24620.2</v>
      </c>
      <c r="AW55" s="56">
        <v>0</v>
      </c>
      <c r="AX55" s="56">
        <v>0</v>
      </c>
      <c r="AY55" s="56">
        <v>0</v>
      </c>
      <c r="AZ55" s="56">
        <v>0</v>
      </c>
      <c r="BA55" s="56">
        <v>4050</v>
      </c>
      <c r="BB55" s="56">
        <v>17570.2</v>
      </c>
      <c r="BC55" s="56">
        <v>3000</v>
      </c>
      <c r="BD55" s="56">
        <v>0</v>
      </c>
      <c r="BE55" s="56">
        <v>0</v>
      </c>
      <c r="BF55" s="56">
        <v>0</v>
      </c>
      <c r="BG55" s="56">
        <v>0</v>
      </c>
      <c r="BH55" s="56">
        <v>0</v>
      </c>
      <c r="BI55" s="56">
        <v>0</v>
      </c>
      <c r="BJ55" s="56">
        <v>0</v>
      </c>
      <c r="BK55" s="56">
        <v>0</v>
      </c>
      <c r="BL55" s="56">
        <v>0</v>
      </c>
      <c r="BM55" s="56">
        <v>0</v>
      </c>
      <c r="BN55" s="56">
        <v>0</v>
      </c>
      <c r="BO55" s="56">
        <v>0</v>
      </c>
      <c r="BP55" s="56">
        <v>0</v>
      </c>
      <c r="BQ55" s="56">
        <v>0</v>
      </c>
      <c r="BR55" s="56">
        <v>0</v>
      </c>
      <c r="BS55" s="56">
        <v>0</v>
      </c>
      <c r="BT55" s="56">
        <v>0</v>
      </c>
      <c r="BU55" s="56">
        <v>0</v>
      </c>
      <c r="BV55" s="56">
        <v>0</v>
      </c>
      <c r="BW55" s="56">
        <v>0</v>
      </c>
      <c r="BX55" s="56">
        <v>0</v>
      </c>
      <c r="BY55" s="56">
        <v>0</v>
      </c>
      <c r="BZ55" s="56">
        <v>57930</v>
      </c>
      <c r="CA55" s="56">
        <v>0</v>
      </c>
      <c r="CB55" s="56">
        <v>57930</v>
      </c>
      <c r="CC55" s="56">
        <v>0</v>
      </c>
      <c r="CD55" s="56">
        <v>0</v>
      </c>
      <c r="CE55" s="56">
        <v>0</v>
      </c>
      <c r="CF55" s="56">
        <v>0</v>
      </c>
      <c r="CG55" s="56">
        <v>0</v>
      </c>
      <c r="CH55" s="56">
        <v>0</v>
      </c>
      <c r="CI55" s="56">
        <v>0</v>
      </c>
      <c r="CJ55" s="56">
        <v>0</v>
      </c>
      <c r="CK55" s="56">
        <v>0</v>
      </c>
      <c r="CL55" s="56">
        <v>0</v>
      </c>
      <c r="CM55" s="56">
        <v>0</v>
      </c>
      <c r="CN55" s="56">
        <v>0</v>
      </c>
      <c r="CO55" s="56">
        <v>0</v>
      </c>
      <c r="CP55" s="56">
        <v>0</v>
      </c>
      <c r="CQ55" s="56">
        <v>0</v>
      </c>
      <c r="CR55" s="56">
        <v>0</v>
      </c>
      <c r="CS55" s="56">
        <v>0</v>
      </c>
      <c r="CT55" s="56">
        <v>0</v>
      </c>
      <c r="CU55" s="56">
        <v>0</v>
      </c>
      <c r="CV55" s="56">
        <v>0</v>
      </c>
      <c r="CW55" s="56">
        <v>0</v>
      </c>
      <c r="CX55" s="56">
        <v>0</v>
      </c>
      <c r="CY55" s="56">
        <v>0</v>
      </c>
      <c r="CZ55" s="56">
        <v>0</v>
      </c>
      <c r="DA55" s="56">
        <v>0</v>
      </c>
      <c r="DB55" s="56">
        <v>0</v>
      </c>
      <c r="DC55" s="56">
        <v>0</v>
      </c>
      <c r="DD55" s="56">
        <v>0</v>
      </c>
      <c r="DE55" s="56">
        <v>0</v>
      </c>
      <c r="DF55" s="56">
        <v>0</v>
      </c>
      <c r="DG55" s="63">
        <v>0</v>
      </c>
    </row>
    <row r="56" spans="1:111" ht="15.4" customHeight="1">
      <c r="A56" s="92" t="s">
        <v>1443</v>
      </c>
      <c r="B56" s="93"/>
      <c r="C56" s="93"/>
      <c r="D56" s="57" t="s">
        <v>1372</v>
      </c>
      <c r="E56" s="56">
        <v>1134966.46</v>
      </c>
      <c r="F56" s="56">
        <v>1033339.74</v>
      </c>
      <c r="G56" s="56">
        <v>322980</v>
      </c>
      <c r="H56" s="56">
        <v>287898.5</v>
      </c>
      <c r="I56" s="56">
        <v>154145.10999999999</v>
      </c>
      <c r="J56" s="56">
        <v>0</v>
      </c>
      <c r="K56" s="56">
        <v>0</v>
      </c>
      <c r="L56" s="56">
        <v>98070.49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170245.64</v>
      </c>
      <c r="T56" s="56">
        <v>77006.52</v>
      </c>
      <c r="U56" s="56">
        <v>33784</v>
      </c>
      <c r="V56" s="56">
        <v>15701.39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2500</v>
      </c>
      <c r="AJ56" s="56">
        <v>14614</v>
      </c>
      <c r="AK56" s="56">
        <v>0</v>
      </c>
      <c r="AL56" s="56">
        <v>0</v>
      </c>
      <c r="AM56" s="56">
        <v>0</v>
      </c>
      <c r="AN56" s="56">
        <v>0</v>
      </c>
      <c r="AO56" s="56">
        <v>0</v>
      </c>
      <c r="AP56" s="56">
        <v>10407.129999999999</v>
      </c>
      <c r="AQ56" s="56">
        <v>0</v>
      </c>
      <c r="AR56" s="56">
        <v>0</v>
      </c>
      <c r="AS56" s="56">
        <v>0</v>
      </c>
      <c r="AT56" s="56">
        <v>0</v>
      </c>
      <c r="AU56" s="56">
        <v>0</v>
      </c>
      <c r="AV56" s="56">
        <v>24620.2</v>
      </c>
      <c r="AW56" s="56">
        <v>0</v>
      </c>
      <c r="AX56" s="56">
        <v>0</v>
      </c>
      <c r="AY56" s="56">
        <v>0</v>
      </c>
      <c r="AZ56" s="56">
        <v>0</v>
      </c>
      <c r="BA56" s="56">
        <v>4050</v>
      </c>
      <c r="BB56" s="56">
        <v>17570.2</v>
      </c>
      <c r="BC56" s="56">
        <v>3000</v>
      </c>
      <c r="BD56" s="56">
        <v>0</v>
      </c>
      <c r="BE56" s="56">
        <v>0</v>
      </c>
      <c r="BF56" s="56">
        <v>0</v>
      </c>
      <c r="BG56" s="56">
        <v>0</v>
      </c>
      <c r="BH56" s="56">
        <v>0</v>
      </c>
      <c r="BI56" s="56">
        <v>0</v>
      </c>
      <c r="BJ56" s="56">
        <v>0</v>
      </c>
      <c r="BK56" s="56">
        <v>0</v>
      </c>
      <c r="BL56" s="56">
        <v>0</v>
      </c>
      <c r="BM56" s="56">
        <v>0</v>
      </c>
      <c r="BN56" s="56">
        <v>0</v>
      </c>
      <c r="BO56" s="56">
        <v>0</v>
      </c>
      <c r="BP56" s="56">
        <v>0</v>
      </c>
      <c r="BQ56" s="56">
        <v>0</v>
      </c>
      <c r="BR56" s="56">
        <v>0</v>
      </c>
      <c r="BS56" s="56">
        <v>0</v>
      </c>
      <c r="BT56" s="56">
        <v>0</v>
      </c>
      <c r="BU56" s="56">
        <v>0</v>
      </c>
      <c r="BV56" s="56">
        <v>0</v>
      </c>
      <c r="BW56" s="56">
        <v>0</v>
      </c>
      <c r="BX56" s="56">
        <v>0</v>
      </c>
      <c r="BY56" s="56">
        <v>0</v>
      </c>
      <c r="BZ56" s="56">
        <v>0</v>
      </c>
      <c r="CA56" s="56">
        <v>0</v>
      </c>
      <c r="CB56" s="56">
        <v>0</v>
      </c>
      <c r="CC56" s="56">
        <v>0</v>
      </c>
      <c r="CD56" s="56">
        <v>0</v>
      </c>
      <c r="CE56" s="56">
        <v>0</v>
      </c>
      <c r="CF56" s="56">
        <v>0</v>
      </c>
      <c r="CG56" s="56">
        <v>0</v>
      </c>
      <c r="CH56" s="56">
        <v>0</v>
      </c>
      <c r="CI56" s="56">
        <v>0</v>
      </c>
      <c r="CJ56" s="56">
        <v>0</v>
      </c>
      <c r="CK56" s="56">
        <v>0</v>
      </c>
      <c r="CL56" s="56">
        <v>0</v>
      </c>
      <c r="CM56" s="56">
        <v>0</v>
      </c>
      <c r="CN56" s="56">
        <v>0</v>
      </c>
      <c r="CO56" s="56">
        <v>0</v>
      </c>
      <c r="CP56" s="56">
        <v>0</v>
      </c>
      <c r="CQ56" s="56">
        <v>0</v>
      </c>
      <c r="CR56" s="56">
        <v>0</v>
      </c>
      <c r="CS56" s="56">
        <v>0</v>
      </c>
      <c r="CT56" s="56">
        <v>0</v>
      </c>
      <c r="CU56" s="56">
        <v>0</v>
      </c>
      <c r="CV56" s="56">
        <v>0</v>
      </c>
      <c r="CW56" s="56">
        <v>0</v>
      </c>
      <c r="CX56" s="56">
        <v>0</v>
      </c>
      <c r="CY56" s="56">
        <v>0</v>
      </c>
      <c r="CZ56" s="56">
        <v>0</v>
      </c>
      <c r="DA56" s="56">
        <v>0</v>
      </c>
      <c r="DB56" s="56">
        <v>0</v>
      </c>
      <c r="DC56" s="56">
        <v>0</v>
      </c>
      <c r="DD56" s="56">
        <v>0</v>
      </c>
      <c r="DE56" s="56">
        <v>0</v>
      </c>
      <c r="DF56" s="56">
        <v>0</v>
      </c>
      <c r="DG56" s="63">
        <v>0</v>
      </c>
    </row>
    <row r="57" spans="1:111" ht="15.4" customHeight="1">
      <c r="A57" s="92" t="s">
        <v>1444</v>
      </c>
      <c r="B57" s="93"/>
      <c r="C57" s="93"/>
      <c r="D57" s="57" t="s">
        <v>1445</v>
      </c>
      <c r="E57" s="56">
        <v>961766.34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903836.34</v>
      </c>
      <c r="U57" s="56">
        <v>6174</v>
      </c>
      <c r="V57" s="56">
        <v>19236.099999999999</v>
      </c>
      <c r="W57" s="56">
        <v>0</v>
      </c>
      <c r="X57" s="56">
        <v>0</v>
      </c>
      <c r="Y57" s="56">
        <v>600</v>
      </c>
      <c r="Z57" s="56">
        <v>0</v>
      </c>
      <c r="AA57" s="56">
        <v>116</v>
      </c>
      <c r="AB57" s="56">
        <v>0</v>
      </c>
      <c r="AC57" s="56">
        <v>0</v>
      </c>
      <c r="AD57" s="56">
        <v>18803.7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0</v>
      </c>
      <c r="AM57" s="56">
        <v>0</v>
      </c>
      <c r="AN57" s="56">
        <v>0</v>
      </c>
      <c r="AO57" s="56">
        <v>720000</v>
      </c>
      <c r="AP57" s="56">
        <v>0</v>
      </c>
      <c r="AQ57" s="56">
        <v>0</v>
      </c>
      <c r="AR57" s="56">
        <v>0</v>
      </c>
      <c r="AS57" s="56">
        <v>13210</v>
      </c>
      <c r="AT57" s="56">
        <v>0</v>
      </c>
      <c r="AU57" s="56">
        <v>125696.54</v>
      </c>
      <c r="AV57" s="56">
        <v>0</v>
      </c>
      <c r="AW57" s="56">
        <v>0</v>
      </c>
      <c r="AX57" s="56">
        <v>0</v>
      </c>
      <c r="AY57" s="56">
        <v>0</v>
      </c>
      <c r="AZ57" s="56">
        <v>0</v>
      </c>
      <c r="BA57" s="56">
        <v>0</v>
      </c>
      <c r="BB57" s="56">
        <v>0</v>
      </c>
      <c r="BC57" s="56">
        <v>0</v>
      </c>
      <c r="BD57" s="56">
        <v>0</v>
      </c>
      <c r="BE57" s="56">
        <v>0</v>
      </c>
      <c r="BF57" s="56">
        <v>0</v>
      </c>
      <c r="BG57" s="56">
        <v>0</v>
      </c>
      <c r="BH57" s="56">
        <v>0</v>
      </c>
      <c r="BI57" s="56">
        <v>0</v>
      </c>
      <c r="BJ57" s="56">
        <v>0</v>
      </c>
      <c r="BK57" s="56">
        <v>0</v>
      </c>
      <c r="BL57" s="56">
        <v>0</v>
      </c>
      <c r="BM57" s="56">
        <v>0</v>
      </c>
      <c r="BN57" s="56">
        <v>0</v>
      </c>
      <c r="BO57" s="56">
        <v>0</v>
      </c>
      <c r="BP57" s="56">
        <v>0</v>
      </c>
      <c r="BQ57" s="56">
        <v>0</v>
      </c>
      <c r="BR57" s="56">
        <v>0</v>
      </c>
      <c r="BS57" s="56">
        <v>0</v>
      </c>
      <c r="BT57" s="56">
        <v>0</v>
      </c>
      <c r="BU57" s="56">
        <v>0</v>
      </c>
      <c r="BV57" s="56">
        <v>0</v>
      </c>
      <c r="BW57" s="56">
        <v>0</v>
      </c>
      <c r="BX57" s="56">
        <v>0</v>
      </c>
      <c r="BY57" s="56">
        <v>0</v>
      </c>
      <c r="BZ57" s="56">
        <v>57930</v>
      </c>
      <c r="CA57" s="56">
        <v>0</v>
      </c>
      <c r="CB57" s="56">
        <v>57930</v>
      </c>
      <c r="CC57" s="56">
        <v>0</v>
      </c>
      <c r="CD57" s="56">
        <v>0</v>
      </c>
      <c r="CE57" s="56">
        <v>0</v>
      </c>
      <c r="CF57" s="56">
        <v>0</v>
      </c>
      <c r="CG57" s="56">
        <v>0</v>
      </c>
      <c r="CH57" s="56">
        <v>0</v>
      </c>
      <c r="CI57" s="56">
        <v>0</v>
      </c>
      <c r="CJ57" s="56">
        <v>0</v>
      </c>
      <c r="CK57" s="56">
        <v>0</v>
      </c>
      <c r="CL57" s="56">
        <v>0</v>
      </c>
      <c r="CM57" s="56">
        <v>0</v>
      </c>
      <c r="CN57" s="56">
        <v>0</v>
      </c>
      <c r="CO57" s="56">
        <v>0</v>
      </c>
      <c r="CP57" s="56">
        <v>0</v>
      </c>
      <c r="CQ57" s="56">
        <v>0</v>
      </c>
      <c r="CR57" s="56">
        <v>0</v>
      </c>
      <c r="CS57" s="56">
        <v>0</v>
      </c>
      <c r="CT57" s="56">
        <v>0</v>
      </c>
      <c r="CU57" s="56">
        <v>0</v>
      </c>
      <c r="CV57" s="56">
        <v>0</v>
      </c>
      <c r="CW57" s="56">
        <v>0</v>
      </c>
      <c r="CX57" s="56">
        <v>0</v>
      </c>
      <c r="CY57" s="56">
        <v>0</v>
      </c>
      <c r="CZ57" s="56">
        <v>0</v>
      </c>
      <c r="DA57" s="56">
        <v>0</v>
      </c>
      <c r="DB57" s="56">
        <v>0</v>
      </c>
      <c r="DC57" s="56">
        <v>0</v>
      </c>
      <c r="DD57" s="56">
        <v>0</v>
      </c>
      <c r="DE57" s="56">
        <v>0</v>
      </c>
      <c r="DF57" s="56">
        <v>0</v>
      </c>
      <c r="DG57" s="63">
        <v>0</v>
      </c>
    </row>
    <row r="58" spans="1:111" ht="15.4" customHeight="1">
      <c r="A58" s="92" t="s">
        <v>1446</v>
      </c>
      <c r="B58" s="93"/>
      <c r="C58" s="93"/>
      <c r="D58" s="57" t="s">
        <v>1447</v>
      </c>
      <c r="E58" s="56">
        <v>1654751.05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1654751.05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0</v>
      </c>
      <c r="AM58" s="56">
        <v>0</v>
      </c>
      <c r="AN58" s="56">
        <v>0</v>
      </c>
      <c r="AO58" s="56">
        <v>1654751.05</v>
      </c>
      <c r="AP58" s="56">
        <v>0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0</v>
      </c>
      <c r="AW58" s="56">
        <v>0</v>
      </c>
      <c r="AX58" s="56">
        <v>0</v>
      </c>
      <c r="AY58" s="56">
        <v>0</v>
      </c>
      <c r="AZ58" s="56">
        <v>0</v>
      </c>
      <c r="BA58" s="56">
        <v>0</v>
      </c>
      <c r="BB58" s="56">
        <v>0</v>
      </c>
      <c r="BC58" s="56">
        <v>0</v>
      </c>
      <c r="BD58" s="56">
        <v>0</v>
      </c>
      <c r="BE58" s="56">
        <v>0</v>
      </c>
      <c r="BF58" s="56">
        <v>0</v>
      </c>
      <c r="BG58" s="56">
        <v>0</v>
      </c>
      <c r="BH58" s="56">
        <v>0</v>
      </c>
      <c r="BI58" s="56">
        <v>0</v>
      </c>
      <c r="BJ58" s="56">
        <v>0</v>
      </c>
      <c r="BK58" s="56">
        <v>0</v>
      </c>
      <c r="BL58" s="56">
        <v>0</v>
      </c>
      <c r="BM58" s="56">
        <v>0</v>
      </c>
      <c r="BN58" s="56">
        <v>0</v>
      </c>
      <c r="BO58" s="56">
        <v>0</v>
      </c>
      <c r="BP58" s="56">
        <v>0</v>
      </c>
      <c r="BQ58" s="56">
        <v>0</v>
      </c>
      <c r="BR58" s="56">
        <v>0</v>
      </c>
      <c r="BS58" s="56">
        <v>0</v>
      </c>
      <c r="BT58" s="56">
        <v>0</v>
      </c>
      <c r="BU58" s="56">
        <v>0</v>
      </c>
      <c r="BV58" s="56">
        <v>0</v>
      </c>
      <c r="BW58" s="56">
        <v>0</v>
      </c>
      <c r="BX58" s="56">
        <v>0</v>
      </c>
      <c r="BY58" s="56">
        <v>0</v>
      </c>
      <c r="BZ58" s="56">
        <v>0</v>
      </c>
      <c r="CA58" s="56">
        <v>0</v>
      </c>
      <c r="CB58" s="56">
        <v>0</v>
      </c>
      <c r="CC58" s="56">
        <v>0</v>
      </c>
      <c r="CD58" s="56">
        <v>0</v>
      </c>
      <c r="CE58" s="56">
        <v>0</v>
      </c>
      <c r="CF58" s="56">
        <v>0</v>
      </c>
      <c r="CG58" s="56">
        <v>0</v>
      </c>
      <c r="CH58" s="56">
        <v>0</v>
      </c>
      <c r="CI58" s="56">
        <v>0</v>
      </c>
      <c r="CJ58" s="56">
        <v>0</v>
      </c>
      <c r="CK58" s="56">
        <v>0</v>
      </c>
      <c r="CL58" s="56">
        <v>0</v>
      </c>
      <c r="CM58" s="56">
        <v>0</v>
      </c>
      <c r="CN58" s="56">
        <v>0</v>
      </c>
      <c r="CO58" s="56">
        <v>0</v>
      </c>
      <c r="CP58" s="56">
        <v>0</v>
      </c>
      <c r="CQ58" s="56">
        <v>0</v>
      </c>
      <c r="CR58" s="56">
        <v>0</v>
      </c>
      <c r="CS58" s="56">
        <v>0</v>
      </c>
      <c r="CT58" s="56">
        <v>0</v>
      </c>
      <c r="CU58" s="56">
        <v>0</v>
      </c>
      <c r="CV58" s="56">
        <v>0</v>
      </c>
      <c r="CW58" s="56">
        <v>0</v>
      </c>
      <c r="CX58" s="56">
        <v>0</v>
      </c>
      <c r="CY58" s="56">
        <v>0</v>
      </c>
      <c r="CZ58" s="56">
        <v>0</v>
      </c>
      <c r="DA58" s="56">
        <v>0</v>
      </c>
      <c r="DB58" s="56">
        <v>0</v>
      </c>
      <c r="DC58" s="56">
        <v>0</v>
      </c>
      <c r="DD58" s="56">
        <v>0</v>
      </c>
      <c r="DE58" s="56">
        <v>0</v>
      </c>
      <c r="DF58" s="56">
        <v>0</v>
      </c>
      <c r="DG58" s="63">
        <v>0</v>
      </c>
    </row>
    <row r="59" spans="1:111" ht="15.4" customHeight="1">
      <c r="A59" s="92" t="s">
        <v>1448</v>
      </c>
      <c r="B59" s="93"/>
      <c r="C59" s="93"/>
      <c r="D59" s="57" t="s">
        <v>1449</v>
      </c>
      <c r="E59" s="56">
        <v>1654751.05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1654751.05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0</v>
      </c>
      <c r="AM59" s="56">
        <v>0</v>
      </c>
      <c r="AN59" s="56">
        <v>0</v>
      </c>
      <c r="AO59" s="56">
        <v>1654751.05</v>
      </c>
      <c r="AP59" s="56">
        <v>0</v>
      </c>
      <c r="AQ59" s="56">
        <v>0</v>
      </c>
      <c r="AR59" s="56">
        <v>0</v>
      </c>
      <c r="AS59" s="56">
        <v>0</v>
      </c>
      <c r="AT59" s="56">
        <v>0</v>
      </c>
      <c r="AU59" s="56">
        <v>0</v>
      </c>
      <c r="AV59" s="56">
        <v>0</v>
      </c>
      <c r="AW59" s="56">
        <v>0</v>
      </c>
      <c r="AX59" s="56">
        <v>0</v>
      </c>
      <c r="AY59" s="56">
        <v>0</v>
      </c>
      <c r="AZ59" s="56">
        <v>0</v>
      </c>
      <c r="BA59" s="56">
        <v>0</v>
      </c>
      <c r="BB59" s="56">
        <v>0</v>
      </c>
      <c r="BC59" s="56">
        <v>0</v>
      </c>
      <c r="BD59" s="56">
        <v>0</v>
      </c>
      <c r="BE59" s="56">
        <v>0</v>
      </c>
      <c r="BF59" s="56">
        <v>0</v>
      </c>
      <c r="BG59" s="56">
        <v>0</v>
      </c>
      <c r="BH59" s="56">
        <v>0</v>
      </c>
      <c r="BI59" s="56">
        <v>0</v>
      </c>
      <c r="BJ59" s="56">
        <v>0</v>
      </c>
      <c r="BK59" s="56">
        <v>0</v>
      </c>
      <c r="BL59" s="56">
        <v>0</v>
      </c>
      <c r="BM59" s="56">
        <v>0</v>
      </c>
      <c r="BN59" s="56">
        <v>0</v>
      </c>
      <c r="BO59" s="56">
        <v>0</v>
      </c>
      <c r="BP59" s="56">
        <v>0</v>
      </c>
      <c r="BQ59" s="56">
        <v>0</v>
      </c>
      <c r="BR59" s="56">
        <v>0</v>
      </c>
      <c r="BS59" s="56">
        <v>0</v>
      </c>
      <c r="BT59" s="56">
        <v>0</v>
      </c>
      <c r="BU59" s="56">
        <v>0</v>
      </c>
      <c r="BV59" s="56">
        <v>0</v>
      </c>
      <c r="BW59" s="56">
        <v>0</v>
      </c>
      <c r="BX59" s="56">
        <v>0</v>
      </c>
      <c r="BY59" s="56">
        <v>0</v>
      </c>
      <c r="BZ59" s="56">
        <v>0</v>
      </c>
      <c r="CA59" s="56">
        <v>0</v>
      </c>
      <c r="CB59" s="56">
        <v>0</v>
      </c>
      <c r="CC59" s="56">
        <v>0</v>
      </c>
      <c r="CD59" s="56">
        <v>0</v>
      </c>
      <c r="CE59" s="56">
        <v>0</v>
      </c>
      <c r="CF59" s="56">
        <v>0</v>
      </c>
      <c r="CG59" s="56">
        <v>0</v>
      </c>
      <c r="CH59" s="56">
        <v>0</v>
      </c>
      <c r="CI59" s="56">
        <v>0</v>
      </c>
      <c r="CJ59" s="56">
        <v>0</v>
      </c>
      <c r="CK59" s="56">
        <v>0</v>
      </c>
      <c r="CL59" s="56">
        <v>0</v>
      </c>
      <c r="CM59" s="56">
        <v>0</v>
      </c>
      <c r="CN59" s="56">
        <v>0</v>
      </c>
      <c r="CO59" s="56">
        <v>0</v>
      </c>
      <c r="CP59" s="56">
        <v>0</v>
      </c>
      <c r="CQ59" s="56">
        <v>0</v>
      </c>
      <c r="CR59" s="56">
        <v>0</v>
      </c>
      <c r="CS59" s="56">
        <v>0</v>
      </c>
      <c r="CT59" s="56">
        <v>0</v>
      </c>
      <c r="CU59" s="56">
        <v>0</v>
      </c>
      <c r="CV59" s="56">
        <v>0</v>
      </c>
      <c r="CW59" s="56">
        <v>0</v>
      </c>
      <c r="CX59" s="56">
        <v>0</v>
      </c>
      <c r="CY59" s="56">
        <v>0</v>
      </c>
      <c r="CZ59" s="56">
        <v>0</v>
      </c>
      <c r="DA59" s="56">
        <v>0</v>
      </c>
      <c r="DB59" s="56">
        <v>0</v>
      </c>
      <c r="DC59" s="56">
        <v>0</v>
      </c>
      <c r="DD59" s="56">
        <v>0</v>
      </c>
      <c r="DE59" s="56">
        <v>0</v>
      </c>
      <c r="DF59" s="56">
        <v>0</v>
      </c>
      <c r="DG59" s="63">
        <v>0</v>
      </c>
    </row>
    <row r="60" spans="1:111" ht="15.4" customHeight="1">
      <c r="A60" s="92" t="s">
        <v>1450</v>
      </c>
      <c r="B60" s="93"/>
      <c r="C60" s="93"/>
      <c r="D60" s="57" t="s">
        <v>1451</v>
      </c>
      <c r="E60" s="56">
        <v>7459506.29</v>
      </c>
      <c r="F60" s="56">
        <v>1351111.52</v>
      </c>
      <c r="G60" s="56">
        <v>195774.5</v>
      </c>
      <c r="H60" s="56">
        <v>475180</v>
      </c>
      <c r="I60" s="56">
        <v>231077</v>
      </c>
      <c r="J60" s="56">
        <v>0</v>
      </c>
      <c r="K60" s="56">
        <v>235101</v>
      </c>
      <c r="L60" s="56">
        <v>147392.73000000001</v>
      </c>
      <c r="M60" s="56">
        <v>55830.720000000001</v>
      </c>
      <c r="N60" s="56">
        <v>0</v>
      </c>
      <c r="O60" s="56">
        <v>0</v>
      </c>
      <c r="P60" s="56">
        <v>10755.57</v>
      </c>
      <c r="Q60" s="56">
        <v>0</v>
      </c>
      <c r="R60" s="56">
        <v>0</v>
      </c>
      <c r="S60" s="56">
        <v>0</v>
      </c>
      <c r="T60" s="56">
        <v>6091718.7699999996</v>
      </c>
      <c r="U60" s="56">
        <v>75462.100000000006</v>
      </c>
      <c r="V60" s="56">
        <v>120650</v>
      </c>
      <c r="W60" s="56">
        <v>0</v>
      </c>
      <c r="X60" s="56">
        <v>380</v>
      </c>
      <c r="Y60" s="56">
        <v>3000</v>
      </c>
      <c r="Z60" s="56">
        <v>0</v>
      </c>
      <c r="AA60" s="56">
        <v>49983.55</v>
      </c>
      <c r="AB60" s="56">
        <v>0</v>
      </c>
      <c r="AC60" s="56">
        <v>0</v>
      </c>
      <c r="AD60" s="56">
        <v>142639.75</v>
      </c>
      <c r="AE60" s="56">
        <v>0</v>
      </c>
      <c r="AF60" s="56">
        <v>0</v>
      </c>
      <c r="AG60" s="56">
        <v>101950</v>
      </c>
      <c r="AH60" s="56">
        <v>0</v>
      </c>
      <c r="AI60" s="56">
        <v>26501.1</v>
      </c>
      <c r="AJ60" s="56">
        <v>44125</v>
      </c>
      <c r="AK60" s="56">
        <v>170103.33</v>
      </c>
      <c r="AL60" s="56">
        <v>0</v>
      </c>
      <c r="AM60" s="56">
        <v>0</v>
      </c>
      <c r="AN60" s="56">
        <v>1439013.44</v>
      </c>
      <c r="AO60" s="56">
        <v>3845910.5</v>
      </c>
      <c r="AP60" s="56">
        <v>0</v>
      </c>
      <c r="AQ60" s="56">
        <v>0</v>
      </c>
      <c r="AR60" s="56">
        <v>0</v>
      </c>
      <c r="AS60" s="56">
        <v>72000</v>
      </c>
      <c r="AT60" s="56">
        <v>0</v>
      </c>
      <c r="AU60" s="56">
        <v>0</v>
      </c>
      <c r="AV60" s="56">
        <v>16676</v>
      </c>
      <c r="AW60" s="56">
        <v>0</v>
      </c>
      <c r="AX60" s="56">
        <v>0</v>
      </c>
      <c r="AY60" s="56">
        <v>0</v>
      </c>
      <c r="AZ60" s="56">
        <v>0</v>
      </c>
      <c r="BA60" s="56">
        <v>8500</v>
      </c>
      <c r="BB60" s="56">
        <v>0</v>
      </c>
      <c r="BC60" s="56">
        <v>8176</v>
      </c>
      <c r="BD60" s="56">
        <v>0</v>
      </c>
      <c r="BE60" s="56">
        <v>0</v>
      </c>
      <c r="BF60" s="56">
        <v>0</v>
      </c>
      <c r="BG60" s="56">
        <v>0</v>
      </c>
      <c r="BH60" s="56">
        <v>0</v>
      </c>
      <c r="BI60" s="56">
        <v>0</v>
      </c>
      <c r="BJ60" s="56">
        <v>0</v>
      </c>
      <c r="BK60" s="56">
        <v>0</v>
      </c>
      <c r="BL60" s="56">
        <v>0</v>
      </c>
      <c r="BM60" s="56">
        <v>0</v>
      </c>
      <c r="BN60" s="56">
        <v>0</v>
      </c>
      <c r="BO60" s="56">
        <v>0</v>
      </c>
      <c r="BP60" s="56">
        <v>0</v>
      </c>
      <c r="BQ60" s="56">
        <v>0</v>
      </c>
      <c r="BR60" s="56">
        <v>0</v>
      </c>
      <c r="BS60" s="56">
        <v>0</v>
      </c>
      <c r="BT60" s="56">
        <v>0</v>
      </c>
      <c r="BU60" s="56">
        <v>0</v>
      </c>
      <c r="BV60" s="56">
        <v>0</v>
      </c>
      <c r="BW60" s="56">
        <v>0</v>
      </c>
      <c r="BX60" s="56">
        <v>0</v>
      </c>
      <c r="BY60" s="56">
        <v>0</v>
      </c>
      <c r="BZ60" s="56">
        <v>0</v>
      </c>
      <c r="CA60" s="56">
        <v>0</v>
      </c>
      <c r="CB60" s="56">
        <v>0</v>
      </c>
      <c r="CC60" s="56">
        <v>0</v>
      </c>
      <c r="CD60" s="56">
        <v>0</v>
      </c>
      <c r="CE60" s="56">
        <v>0</v>
      </c>
      <c r="CF60" s="56">
        <v>0</v>
      </c>
      <c r="CG60" s="56">
        <v>0</v>
      </c>
      <c r="CH60" s="56">
        <v>0</v>
      </c>
      <c r="CI60" s="56">
        <v>0</v>
      </c>
      <c r="CJ60" s="56">
        <v>0</v>
      </c>
      <c r="CK60" s="56">
        <v>0</v>
      </c>
      <c r="CL60" s="56">
        <v>0</v>
      </c>
      <c r="CM60" s="56">
        <v>0</v>
      </c>
      <c r="CN60" s="56">
        <v>0</v>
      </c>
      <c r="CO60" s="56">
        <v>0</v>
      </c>
      <c r="CP60" s="56">
        <v>0</v>
      </c>
      <c r="CQ60" s="56">
        <v>0</v>
      </c>
      <c r="CR60" s="56">
        <v>0</v>
      </c>
      <c r="CS60" s="56">
        <v>0</v>
      </c>
      <c r="CT60" s="56">
        <v>0</v>
      </c>
      <c r="CU60" s="56">
        <v>0</v>
      </c>
      <c r="CV60" s="56">
        <v>0</v>
      </c>
      <c r="CW60" s="56">
        <v>0</v>
      </c>
      <c r="CX60" s="56">
        <v>0</v>
      </c>
      <c r="CY60" s="56">
        <v>0</v>
      </c>
      <c r="CZ60" s="56">
        <v>0</v>
      </c>
      <c r="DA60" s="56">
        <v>0</v>
      </c>
      <c r="DB60" s="56">
        <v>0</v>
      </c>
      <c r="DC60" s="56">
        <v>0</v>
      </c>
      <c r="DD60" s="56">
        <v>0</v>
      </c>
      <c r="DE60" s="56">
        <v>0</v>
      </c>
      <c r="DF60" s="56">
        <v>0</v>
      </c>
      <c r="DG60" s="63">
        <v>0</v>
      </c>
    </row>
    <row r="61" spans="1:111" ht="15.4" customHeight="1">
      <c r="A61" s="92" t="s">
        <v>1452</v>
      </c>
      <c r="B61" s="93"/>
      <c r="C61" s="93"/>
      <c r="D61" s="57" t="s">
        <v>1372</v>
      </c>
      <c r="E61" s="56">
        <v>3359506.29</v>
      </c>
      <c r="F61" s="56">
        <v>1351111.52</v>
      </c>
      <c r="G61" s="56">
        <v>195774.5</v>
      </c>
      <c r="H61" s="56">
        <v>475180</v>
      </c>
      <c r="I61" s="56">
        <v>231077</v>
      </c>
      <c r="J61" s="56">
        <v>0</v>
      </c>
      <c r="K61" s="56">
        <v>235101</v>
      </c>
      <c r="L61" s="56">
        <v>147392.73000000001</v>
      </c>
      <c r="M61" s="56">
        <v>55830.720000000001</v>
      </c>
      <c r="N61" s="56">
        <v>0</v>
      </c>
      <c r="O61" s="56">
        <v>0</v>
      </c>
      <c r="P61" s="56">
        <v>10755.57</v>
      </c>
      <c r="Q61" s="56">
        <v>0</v>
      </c>
      <c r="R61" s="56">
        <v>0</v>
      </c>
      <c r="S61" s="56">
        <v>0</v>
      </c>
      <c r="T61" s="56">
        <v>1991718.77</v>
      </c>
      <c r="U61" s="56">
        <v>75462.100000000006</v>
      </c>
      <c r="V61" s="56">
        <v>0</v>
      </c>
      <c r="W61" s="56">
        <v>0</v>
      </c>
      <c r="X61" s="56">
        <v>380</v>
      </c>
      <c r="Y61" s="56">
        <v>3000</v>
      </c>
      <c r="Z61" s="56">
        <v>0</v>
      </c>
      <c r="AA61" s="56">
        <v>49983.55</v>
      </c>
      <c r="AB61" s="56">
        <v>0</v>
      </c>
      <c r="AC61" s="56">
        <v>0</v>
      </c>
      <c r="AD61" s="56">
        <v>9200.25</v>
      </c>
      <c r="AE61" s="56">
        <v>0</v>
      </c>
      <c r="AF61" s="56">
        <v>0</v>
      </c>
      <c r="AG61" s="56">
        <v>101950</v>
      </c>
      <c r="AH61" s="56">
        <v>0</v>
      </c>
      <c r="AI61" s="56">
        <v>26501.1</v>
      </c>
      <c r="AJ61" s="56">
        <v>44125</v>
      </c>
      <c r="AK61" s="56">
        <v>170103.33</v>
      </c>
      <c r="AL61" s="56">
        <v>0</v>
      </c>
      <c r="AM61" s="56">
        <v>0</v>
      </c>
      <c r="AN61" s="56">
        <v>1439013.44</v>
      </c>
      <c r="AO61" s="56">
        <v>0</v>
      </c>
      <c r="AP61" s="56">
        <v>0</v>
      </c>
      <c r="AQ61" s="56">
        <v>0</v>
      </c>
      <c r="AR61" s="56">
        <v>0</v>
      </c>
      <c r="AS61" s="56">
        <v>72000</v>
      </c>
      <c r="AT61" s="56">
        <v>0</v>
      </c>
      <c r="AU61" s="56">
        <v>0</v>
      </c>
      <c r="AV61" s="56">
        <v>16676</v>
      </c>
      <c r="AW61" s="56">
        <v>0</v>
      </c>
      <c r="AX61" s="56">
        <v>0</v>
      </c>
      <c r="AY61" s="56">
        <v>0</v>
      </c>
      <c r="AZ61" s="56">
        <v>0</v>
      </c>
      <c r="BA61" s="56">
        <v>8500</v>
      </c>
      <c r="BB61" s="56">
        <v>0</v>
      </c>
      <c r="BC61" s="56">
        <v>8176</v>
      </c>
      <c r="BD61" s="56">
        <v>0</v>
      </c>
      <c r="BE61" s="56">
        <v>0</v>
      </c>
      <c r="BF61" s="56">
        <v>0</v>
      </c>
      <c r="BG61" s="56">
        <v>0</v>
      </c>
      <c r="BH61" s="56">
        <v>0</v>
      </c>
      <c r="BI61" s="56">
        <v>0</v>
      </c>
      <c r="BJ61" s="56">
        <v>0</v>
      </c>
      <c r="BK61" s="56">
        <v>0</v>
      </c>
      <c r="BL61" s="56">
        <v>0</v>
      </c>
      <c r="BM61" s="56">
        <v>0</v>
      </c>
      <c r="BN61" s="56">
        <v>0</v>
      </c>
      <c r="BO61" s="56">
        <v>0</v>
      </c>
      <c r="BP61" s="56">
        <v>0</v>
      </c>
      <c r="BQ61" s="56">
        <v>0</v>
      </c>
      <c r="BR61" s="56">
        <v>0</v>
      </c>
      <c r="BS61" s="56">
        <v>0</v>
      </c>
      <c r="BT61" s="56">
        <v>0</v>
      </c>
      <c r="BU61" s="56">
        <v>0</v>
      </c>
      <c r="BV61" s="56">
        <v>0</v>
      </c>
      <c r="BW61" s="56">
        <v>0</v>
      </c>
      <c r="BX61" s="56">
        <v>0</v>
      </c>
      <c r="BY61" s="56">
        <v>0</v>
      </c>
      <c r="BZ61" s="56">
        <v>0</v>
      </c>
      <c r="CA61" s="56">
        <v>0</v>
      </c>
      <c r="CB61" s="56">
        <v>0</v>
      </c>
      <c r="CC61" s="56">
        <v>0</v>
      </c>
      <c r="CD61" s="56">
        <v>0</v>
      </c>
      <c r="CE61" s="56">
        <v>0</v>
      </c>
      <c r="CF61" s="56">
        <v>0</v>
      </c>
      <c r="CG61" s="56">
        <v>0</v>
      </c>
      <c r="CH61" s="56">
        <v>0</v>
      </c>
      <c r="CI61" s="56">
        <v>0</v>
      </c>
      <c r="CJ61" s="56">
        <v>0</v>
      </c>
      <c r="CK61" s="56">
        <v>0</v>
      </c>
      <c r="CL61" s="56">
        <v>0</v>
      </c>
      <c r="CM61" s="56">
        <v>0</v>
      </c>
      <c r="CN61" s="56">
        <v>0</v>
      </c>
      <c r="CO61" s="56">
        <v>0</v>
      </c>
      <c r="CP61" s="56">
        <v>0</v>
      </c>
      <c r="CQ61" s="56">
        <v>0</v>
      </c>
      <c r="CR61" s="56">
        <v>0</v>
      </c>
      <c r="CS61" s="56">
        <v>0</v>
      </c>
      <c r="CT61" s="56">
        <v>0</v>
      </c>
      <c r="CU61" s="56">
        <v>0</v>
      </c>
      <c r="CV61" s="56">
        <v>0</v>
      </c>
      <c r="CW61" s="56">
        <v>0</v>
      </c>
      <c r="CX61" s="56">
        <v>0</v>
      </c>
      <c r="CY61" s="56">
        <v>0</v>
      </c>
      <c r="CZ61" s="56">
        <v>0</v>
      </c>
      <c r="DA61" s="56">
        <v>0</v>
      </c>
      <c r="DB61" s="56">
        <v>0</v>
      </c>
      <c r="DC61" s="56">
        <v>0</v>
      </c>
      <c r="DD61" s="56">
        <v>0</v>
      </c>
      <c r="DE61" s="56">
        <v>0</v>
      </c>
      <c r="DF61" s="56">
        <v>0</v>
      </c>
      <c r="DG61" s="63">
        <v>0</v>
      </c>
    </row>
    <row r="62" spans="1:111" ht="15.4" customHeight="1">
      <c r="A62" s="92" t="s">
        <v>1453</v>
      </c>
      <c r="B62" s="93"/>
      <c r="C62" s="93"/>
      <c r="D62" s="57" t="s">
        <v>1454</v>
      </c>
      <c r="E62" s="56">
        <v>4100000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4100000</v>
      </c>
      <c r="U62" s="56">
        <v>0</v>
      </c>
      <c r="V62" s="56">
        <v>120650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133439.5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  <c r="AO62" s="56">
        <v>3845910.5</v>
      </c>
      <c r="AP62" s="56">
        <v>0</v>
      </c>
      <c r="AQ62" s="56">
        <v>0</v>
      </c>
      <c r="AR62" s="56">
        <v>0</v>
      </c>
      <c r="AS62" s="56">
        <v>0</v>
      </c>
      <c r="AT62" s="56">
        <v>0</v>
      </c>
      <c r="AU62" s="56">
        <v>0</v>
      </c>
      <c r="AV62" s="56">
        <v>0</v>
      </c>
      <c r="AW62" s="56">
        <v>0</v>
      </c>
      <c r="AX62" s="56">
        <v>0</v>
      </c>
      <c r="AY62" s="56">
        <v>0</v>
      </c>
      <c r="AZ62" s="56">
        <v>0</v>
      </c>
      <c r="BA62" s="56">
        <v>0</v>
      </c>
      <c r="BB62" s="56">
        <v>0</v>
      </c>
      <c r="BC62" s="56">
        <v>0</v>
      </c>
      <c r="BD62" s="56">
        <v>0</v>
      </c>
      <c r="BE62" s="56">
        <v>0</v>
      </c>
      <c r="BF62" s="56">
        <v>0</v>
      </c>
      <c r="BG62" s="56">
        <v>0</v>
      </c>
      <c r="BH62" s="56">
        <v>0</v>
      </c>
      <c r="BI62" s="56">
        <v>0</v>
      </c>
      <c r="BJ62" s="56">
        <v>0</v>
      </c>
      <c r="BK62" s="56">
        <v>0</v>
      </c>
      <c r="BL62" s="56">
        <v>0</v>
      </c>
      <c r="BM62" s="56">
        <v>0</v>
      </c>
      <c r="BN62" s="56">
        <v>0</v>
      </c>
      <c r="BO62" s="56">
        <v>0</v>
      </c>
      <c r="BP62" s="56">
        <v>0</v>
      </c>
      <c r="BQ62" s="56">
        <v>0</v>
      </c>
      <c r="BR62" s="56">
        <v>0</v>
      </c>
      <c r="BS62" s="56">
        <v>0</v>
      </c>
      <c r="BT62" s="56">
        <v>0</v>
      </c>
      <c r="BU62" s="56">
        <v>0</v>
      </c>
      <c r="BV62" s="56">
        <v>0</v>
      </c>
      <c r="BW62" s="56">
        <v>0</v>
      </c>
      <c r="BX62" s="56">
        <v>0</v>
      </c>
      <c r="BY62" s="56">
        <v>0</v>
      </c>
      <c r="BZ62" s="56">
        <v>0</v>
      </c>
      <c r="CA62" s="56">
        <v>0</v>
      </c>
      <c r="CB62" s="56">
        <v>0</v>
      </c>
      <c r="CC62" s="56">
        <v>0</v>
      </c>
      <c r="CD62" s="56">
        <v>0</v>
      </c>
      <c r="CE62" s="56">
        <v>0</v>
      </c>
      <c r="CF62" s="56">
        <v>0</v>
      </c>
      <c r="CG62" s="56">
        <v>0</v>
      </c>
      <c r="CH62" s="56">
        <v>0</v>
      </c>
      <c r="CI62" s="56">
        <v>0</v>
      </c>
      <c r="CJ62" s="56">
        <v>0</v>
      </c>
      <c r="CK62" s="56">
        <v>0</v>
      </c>
      <c r="CL62" s="56">
        <v>0</v>
      </c>
      <c r="CM62" s="56">
        <v>0</v>
      </c>
      <c r="CN62" s="56">
        <v>0</v>
      </c>
      <c r="CO62" s="56">
        <v>0</v>
      </c>
      <c r="CP62" s="56">
        <v>0</v>
      </c>
      <c r="CQ62" s="56">
        <v>0</v>
      </c>
      <c r="CR62" s="56">
        <v>0</v>
      </c>
      <c r="CS62" s="56">
        <v>0</v>
      </c>
      <c r="CT62" s="56">
        <v>0</v>
      </c>
      <c r="CU62" s="56">
        <v>0</v>
      </c>
      <c r="CV62" s="56">
        <v>0</v>
      </c>
      <c r="CW62" s="56">
        <v>0</v>
      </c>
      <c r="CX62" s="56">
        <v>0</v>
      </c>
      <c r="CY62" s="56">
        <v>0</v>
      </c>
      <c r="CZ62" s="56">
        <v>0</v>
      </c>
      <c r="DA62" s="56">
        <v>0</v>
      </c>
      <c r="DB62" s="56">
        <v>0</v>
      </c>
      <c r="DC62" s="56">
        <v>0</v>
      </c>
      <c r="DD62" s="56">
        <v>0</v>
      </c>
      <c r="DE62" s="56">
        <v>0</v>
      </c>
      <c r="DF62" s="56">
        <v>0</v>
      </c>
      <c r="DG62" s="63">
        <v>0</v>
      </c>
    </row>
    <row r="63" spans="1:111" ht="15.4" customHeight="1">
      <c r="A63" s="92" t="s">
        <v>1455</v>
      </c>
      <c r="B63" s="93"/>
      <c r="C63" s="93"/>
      <c r="D63" s="57" t="s">
        <v>1456</v>
      </c>
      <c r="E63" s="56">
        <v>110000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110000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56">
        <v>0</v>
      </c>
      <c r="AK63" s="56">
        <v>0</v>
      </c>
      <c r="AL63" s="56">
        <v>0</v>
      </c>
      <c r="AM63" s="56">
        <v>0</v>
      </c>
      <c r="AN63" s="56">
        <v>0</v>
      </c>
      <c r="AO63" s="56">
        <v>110000</v>
      </c>
      <c r="AP63" s="56">
        <v>0</v>
      </c>
      <c r="AQ63" s="56">
        <v>0</v>
      </c>
      <c r="AR63" s="56">
        <v>0</v>
      </c>
      <c r="AS63" s="56">
        <v>0</v>
      </c>
      <c r="AT63" s="56">
        <v>0</v>
      </c>
      <c r="AU63" s="56">
        <v>0</v>
      </c>
      <c r="AV63" s="56">
        <v>0</v>
      </c>
      <c r="AW63" s="56">
        <v>0</v>
      </c>
      <c r="AX63" s="56">
        <v>0</v>
      </c>
      <c r="AY63" s="56">
        <v>0</v>
      </c>
      <c r="AZ63" s="56">
        <v>0</v>
      </c>
      <c r="BA63" s="56">
        <v>0</v>
      </c>
      <c r="BB63" s="56">
        <v>0</v>
      </c>
      <c r="BC63" s="56">
        <v>0</v>
      </c>
      <c r="BD63" s="56">
        <v>0</v>
      </c>
      <c r="BE63" s="56">
        <v>0</v>
      </c>
      <c r="BF63" s="56">
        <v>0</v>
      </c>
      <c r="BG63" s="56">
        <v>0</v>
      </c>
      <c r="BH63" s="56">
        <v>0</v>
      </c>
      <c r="BI63" s="56">
        <v>0</v>
      </c>
      <c r="BJ63" s="56">
        <v>0</v>
      </c>
      <c r="BK63" s="56">
        <v>0</v>
      </c>
      <c r="BL63" s="56">
        <v>0</v>
      </c>
      <c r="BM63" s="56">
        <v>0</v>
      </c>
      <c r="BN63" s="56">
        <v>0</v>
      </c>
      <c r="BO63" s="56">
        <v>0</v>
      </c>
      <c r="BP63" s="56">
        <v>0</v>
      </c>
      <c r="BQ63" s="56">
        <v>0</v>
      </c>
      <c r="BR63" s="56">
        <v>0</v>
      </c>
      <c r="BS63" s="56">
        <v>0</v>
      </c>
      <c r="BT63" s="56">
        <v>0</v>
      </c>
      <c r="BU63" s="56">
        <v>0</v>
      </c>
      <c r="BV63" s="56">
        <v>0</v>
      </c>
      <c r="BW63" s="56">
        <v>0</v>
      </c>
      <c r="BX63" s="56">
        <v>0</v>
      </c>
      <c r="BY63" s="56">
        <v>0</v>
      </c>
      <c r="BZ63" s="56">
        <v>0</v>
      </c>
      <c r="CA63" s="56">
        <v>0</v>
      </c>
      <c r="CB63" s="56">
        <v>0</v>
      </c>
      <c r="CC63" s="56">
        <v>0</v>
      </c>
      <c r="CD63" s="56">
        <v>0</v>
      </c>
      <c r="CE63" s="56">
        <v>0</v>
      </c>
      <c r="CF63" s="56">
        <v>0</v>
      </c>
      <c r="CG63" s="56">
        <v>0</v>
      </c>
      <c r="CH63" s="56">
        <v>0</v>
      </c>
      <c r="CI63" s="56">
        <v>0</v>
      </c>
      <c r="CJ63" s="56">
        <v>0</v>
      </c>
      <c r="CK63" s="56">
        <v>0</v>
      </c>
      <c r="CL63" s="56">
        <v>0</v>
      </c>
      <c r="CM63" s="56">
        <v>0</v>
      </c>
      <c r="CN63" s="56">
        <v>0</v>
      </c>
      <c r="CO63" s="56">
        <v>0</v>
      </c>
      <c r="CP63" s="56">
        <v>0</v>
      </c>
      <c r="CQ63" s="56">
        <v>0</v>
      </c>
      <c r="CR63" s="56">
        <v>0</v>
      </c>
      <c r="CS63" s="56">
        <v>0</v>
      </c>
      <c r="CT63" s="56">
        <v>0</v>
      </c>
      <c r="CU63" s="56">
        <v>0</v>
      </c>
      <c r="CV63" s="56">
        <v>0</v>
      </c>
      <c r="CW63" s="56">
        <v>0</v>
      </c>
      <c r="CX63" s="56">
        <v>0</v>
      </c>
      <c r="CY63" s="56">
        <v>0</v>
      </c>
      <c r="CZ63" s="56">
        <v>0</v>
      </c>
      <c r="DA63" s="56">
        <v>0</v>
      </c>
      <c r="DB63" s="56">
        <v>0</v>
      </c>
      <c r="DC63" s="56">
        <v>0</v>
      </c>
      <c r="DD63" s="56">
        <v>0</v>
      </c>
      <c r="DE63" s="56">
        <v>0</v>
      </c>
      <c r="DF63" s="56">
        <v>0</v>
      </c>
      <c r="DG63" s="63">
        <v>0</v>
      </c>
    </row>
    <row r="64" spans="1:111" ht="15.4" customHeight="1">
      <c r="A64" s="92" t="s">
        <v>1457</v>
      </c>
      <c r="B64" s="93"/>
      <c r="C64" s="93"/>
      <c r="D64" s="57" t="s">
        <v>1458</v>
      </c>
      <c r="E64" s="56">
        <v>110000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110000</v>
      </c>
      <c r="U64" s="56">
        <v>0</v>
      </c>
      <c r="V64" s="56">
        <v>0</v>
      </c>
      <c r="W64" s="56">
        <v>0</v>
      </c>
      <c r="X64" s="56">
        <v>0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6">
        <v>0</v>
      </c>
      <c r="AE64" s="56">
        <v>0</v>
      </c>
      <c r="AF64" s="56">
        <v>0</v>
      </c>
      <c r="AG64" s="56">
        <v>0</v>
      </c>
      <c r="AH64" s="56">
        <v>0</v>
      </c>
      <c r="AI64" s="56">
        <v>0</v>
      </c>
      <c r="AJ64" s="56">
        <v>0</v>
      </c>
      <c r="AK64" s="56">
        <v>0</v>
      </c>
      <c r="AL64" s="56">
        <v>0</v>
      </c>
      <c r="AM64" s="56">
        <v>0</v>
      </c>
      <c r="AN64" s="56">
        <v>0</v>
      </c>
      <c r="AO64" s="56">
        <v>110000</v>
      </c>
      <c r="AP64" s="56">
        <v>0</v>
      </c>
      <c r="AQ64" s="56">
        <v>0</v>
      </c>
      <c r="AR64" s="56">
        <v>0</v>
      </c>
      <c r="AS64" s="56">
        <v>0</v>
      </c>
      <c r="AT64" s="56">
        <v>0</v>
      </c>
      <c r="AU64" s="56">
        <v>0</v>
      </c>
      <c r="AV64" s="56">
        <v>0</v>
      </c>
      <c r="AW64" s="56">
        <v>0</v>
      </c>
      <c r="AX64" s="56">
        <v>0</v>
      </c>
      <c r="AY64" s="56">
        <v>0</v>
      </c>
      <c r="AZ64" s="56">
        <v>0</v>
      </c>
      <c r="BA64" s="56">
        <v>0</v>
      </c>
      <c r="BB64" s="56">
        <v>0</v>
      </c>
      <c r="BC64" s="56">
        <v>0</v>
      </c>
      <c r="BD64" s="56">
        <v>0</v>
      </c>
      <c r="BE64" s="56">
        <v>0</v>
      </c>
      <c r="BF64" s="56">
        <v>0</v>
      </c>
      <c r="BG64" s="56">
        <v>0</v>
      </c>
      <c r="BH64" s="56">
        <v>0</v>
      </c>
      <c r="BI64" s="56">
        <v>0</v>
      </c>
      <c r="BJ64" s="56">
        <v>0</v>
      </c>
      <c r="BK64" s="56">
        <v>0</v>
      </c>
      <c r="BL64" s="56">
        <v>0</v>
      </c>
      <c r="BM64" s="56">
        <v>0</v>
      </c>
      <c r="BN64" s="56">
        <v>0</v>
      </c>
      <c r="BO64" s="56">
        <v>0</v>
      </c>
      <c r="BP64" s="56">
        <v>0</v>
      </c>
      <c r="BQ64" s="56">
        <v>0</v>
      </c>
      <c r="BR64" s="56">
        <v>0</v>
      </c>
      <c r="BS64" s="56">
        <v>0</v>
      </c>
      <c r="BT64" s="56">
        <v>0</v>
      </c>
      <c r="BU64" s="56">
        <v>0</v>
      </c>
      <c r="BV64" s="56">
        <v>0</v>
      </c>
      <c r="BW64" s="56">
        <v>0</v>
      </c>
      <c r="BX64" s="56">
        <v>0</v>
      </c>
      <c r="BY64" s="56">
        <v>0</v>
      </c>
      <c r="BZ64" s="56">
        <v>0</v>
      </c>
      <c r="CA64" s="56">
        <v>0</v>
      </c>
      <c r="CB64" s="56">
        <v>0</v>
      </c>
      <c r="CC64" s="56">
        <v>0</v>
      </c>
      <c r="CD64" s="56">
        <v>0</v>
      </c>
      <c r="CE64" s="56">
        <v>0</v>
      </c>
      <c r="CF64" s="56">
        <v>0</v>
      </c>
      <c r="CG64" s="56">
        <v>0</v>
      </c>
      <c r="CH64" s="56">
        <v>0</v>
      </c>
      <c r="CI64" s="56">
        <v>0</v>
      </c>
      <c r="CJ64" s="56">
        <v>0</v>
      </c>
      <c r="CK64" s="56">
        <v>0</v>
      </c>
      <c r="CL64" s="56">
        <v>0</v>
      </c>
      <c r="CM64" s="56">
        <v>0</v>
      </c>
      <c r="CN64" s="56">
        <v>0</v>
      </c>
      <c r="CO64" s="56">
        <v>0</v>
      </c>
      <c r="CP64" s="56">
        <v>0</v>
      </c>
      <c r="CQ64" s="56">
        <v>0</v>
      </c>
      <c r="CR64" s="56">
        <v>0</v>
      </c>
      <c r="CS64" s="56">
        <v>0</v>
      </c>
      <c r="CT64" s="56">
        <v>0</v>
      </c>
      <c r="CU64" s="56">
        <v>0</v>
      </c>
      <c r="CV64" s="56">
        <v>0</v>
      </c>
      <c r="CW64" s="56">
        <v>0</v>
      </c>
      <c r="CX64" s="56">
        <v>0</v>
      </c>
      <c r="CY64" s="56">
        <v>0</v>
      </c>
      <c r="CZ64" s="56">
        <v>0</v>
      </c>
      <c r="DA64" s="56">
        <v>0</v>
      </c>
      <c r="DB64" s="56">
        <v>0</v>
      </c>
      <c r="DC64" s="56">
        <v>0</v>
      </c>
      <c r="DD64" s="56">
        <v>0</v>
      </c>
      <c r="DE64" s="56">
        <v>0</v>
      </c>
      <c r="DF64" s="56">
        <v>0</v>
      </c>
      <c r="DG64" s="63">
        <v>0</v>
      </c>
    </row>
    <row r="65" spans="1:111" ht="15.4" customHeight="1">
      <c r="A65" s="92" t="s">
        <v>1459</v>
      </c>
      <c r="B65" s="93"/>
      <c r="C65" s="93"/>
      <c r="D65" s="57" t="s">
        <v>1460</v>
      </c>
      <c r="E65" s="56">
        <v>449004.95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449004.95</v>
      </c>
      <c r="U65" s="56">
        <v>24173.599999999999</v>
      </c>
      <c r="V65" s="56">
        <v>38588.1</v>
      </c>
      <c r="W65" s="56">
        <v>0</v>
      </c>
      <c r="X65" s="56">
        <v>46</v>
      </c>
      <c r="Y65" s="56">
        <v>4062</v>
      </c>
      <c r="Z65" s="56">
        <v>0</v>
      </c>
      <c r="AA65" s="56">
        <v>4389.07</v>
      </c>
      <c r="AB65" s="56">
        <v>0</v>
      </c>
      <c r="AC65" s="56">
        <v>0</v>
      </c>
      <c r="AD65" s="56">
        <v>353616.95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56">
        <v>0</v>
      </c>
      <c r="AK65" s="56">
        <v>0</v>
      </c>
      <c r="AL65" s="56">
        <v>0</v>
      </c>
      <c r="AM65" s="56">
        <v>0</v>
      </c>
      <c r="AN65" s="56">
        <v>0</v>
      </c>
      <c r="AO65" s="56">
        <v>24129.23</v>
      </c>
      <c r="AP65" s="56">
        <v>0</v>
      </c>
      <c r="AQ65" s="56">
        <v>0</v>
      </c>
      <c r="AR65" s="56">
        <v>0</v>
      </c>
      <c r="AS65" s="56">
        <v>0</v>
      </c>
      <c r="AT65" s="56">
        <v>0</v>
      </c>
      <c r="AU65" s="56">
        <v>0</v>
      </c>
      <c r="AV65" s="56">
        <v>0</v>
      </c>
      <c r="AW65" s="56">
        <v>0</v>
      </c>
      <c r="AX65" s="56">
        <v>0</v>
      </c>
      <c r="AY65" s="56">
        <v>0</v>
      </c>
      <c r="AZ65" s="56">
        <v>0</v>
      </c>
      <c r="BA65" s="56">
        <v>0</v>
      </c>
      <c r="BB65" s="56">
        <v>0</v>
      </c>
      <c r="BC65" s="56">
        <v>0</v>
      </c>
      <c r="BD65" s="56">
        <v>0</v>
      </c>
      <c r="BE65" s="56">
        <v>0</v>
      </c>
      <c r="BF65" s="56">
        <v>0</v>
      </c>
      <c r="BG65" s="56">
        <v>0</v>
      </c>
      <c r="BH65" s="56">
        <v>0</v>
      </c>
      <c r="BI65" s="56">
        <v>0</v>
      </c>
      <c r="BJ65" s="56">
        <v>0</v>
      </c>
      <c r="BK65" s="56">
        <v>0</v>
      </c>
      <c r="BL65" s="56">
        <v>0</v>
      </c>
      <c r="BM65" s="56">
        <v>0</v>
      </c>
      <c r="BN65" s="56">
        <v>0</v>
      </c>
      <c r="BO65" s="56">
        <v>0</v>
      </c>
      <c r="BP65" s="56">
        <v>0</v>
      </c>
      <c r="BQ65" s="56">
        <v>0</v>
      </c>
      <c r="BR65" s="56">
        <v>0</v>
      </c>
      <c r="BS65" s="56">
        <v>0</v>
      </c>
      <c r="BT65" s="56">
        <v>0</v>
      </c>
      <c r="BU65" s="56">
        <v>0</v>
      </c>
      <c r="BV65" s="56">
        <v>0</v>
      </c>
      <c r="BW65" s="56">
        <v>0</v>
      </c>
      <c r="BX65" s="56">
        <v>0</v>
      </c>
      <c r="BY65" s="56">
        <v>0</v>
      </c>
      <c r="BZ65" s="56">
        <v>0</v>
      </c>
      <c r="CA65" s="56">
        <v>0</v>
      </c>
      <c r="CB65" s="56">
        <v>0</v>
      </c>
      <c r="CC65" s="56">
        <v>0</v>
      </c>
      <c r="CD65" s="56">
        <v>0</v>
      </c>
      <c r="CE65" s="56">
        <v>0</v>
      </c>
      <c r="CF65" s="56">
        <v>0</v>
      </c>
      <c r="CG65" s="56">
        <v>0</v>
      </c>
      <c r="CH65" s="56">
        <v>0</v>
      </c>
      <c r="CI65" s="56">
        <v>0</v>
      </c>
      <c r="CJ65" s="56">
        <v>0</v>
      </c>
      <c r="CK65" s="56">
        <v>0</v>
      </c>
      <c r="CL65" s="56">
        <v>0</v>
      </c>
      <c r="CM65" s="56">
        <v>0</v>
      </c>
      <c r="CN65" s="56">
        <v>0</v>
      </c>
      <c r="CO65" s="56">
        <v>0</v>
      </c>
      <c r="CP65" s="56">
        <v>0</v>
      </c>
      <c r="CQ65" s="56">
        <v>0</v>
      </c>
      <c r="CR65" s="56">
        <v>0</v>
      </c>
      <c r="CS65" s="56">
        <v>0</v>
      </c>
      <c r="CT65" s="56">
        <v>0</v>
      </c>
      <c r="CU65" s="56">
        <v>0</v>
      </c>
      <c r="CV65" s="56">
        <v>0</v>
      </c>
      <c r="CW65" s="56">
        <v>0</v>
      </c>
      <c r="CX65" s="56">
        <v>0</v>
      </c>
      <c r="CY65" s="56">
        <v>0</v>
      </c>
      <c r="CZ65" s="56">
        <v>0</v>
      </c>
      <c r="DA65" s="56">
        <v>0</v>
      </c>
      <c r="DB65" s="56">
        <v>0</v>
      </c>
      <c r="DC65" s="56">
        <v>0</v>
      </c>
      <c r="DD65" s="56">
        <v>0</v>
      </c>
      <c r="DE65" s="56">
        <v>0</v>
      </c>
      <c r="DF65" s="56">
        <v>0</v>
      </c>
      <c r="DG65" s="63">
        <v>0</v>
      </c>
    </row>
    <row r="66" spans="1:111" ht="15.4" customHeight="1">
      <c r="A66" s="92" t="s">
        <v>1461</v>
      </c>
      <c r="B66" s="93"/>
      <c r="C66" s="93"/>
      <c r="D66" s="57" t="s">
        <v>1462</v>
      </c>
      <c r="E66" s="56">
        <v>449004.95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449004.95</v>
      </c>
      <c r="U66" s="56">
        <v>24173.599999999999</v>
      </c>
      <c r="V66" s="56">
        <v>38588.1</v>
      </c>
      <c r="W66" s="56">
        <v>0</v>
      </c>
      <c r="X66" s="56">
        <v>46</v>
      </c>
      <c r="Y66" s="56">
        <v>4062</v>
      </c>
      <c r="Z66" s="56">
        <v>0</v>
      </c>
      <c r="AA66" s="56">
        <v>4389.07</v>
      </c>
      <c r="AB66" s="56">
        <v>0</v>
      </c>
      <c r="AC66" s="56">
        <v>0</v>
      </c>
      <c r="AD66" s="56">
        <v>353616.95</v>
      </c>
      <c r="AE66" s="56">
        <v>0</v>
      </c>
      <c r="AF66" s="56">
        <v>0</v>
      </c>
      <c r="AG66" s="56">
        <v>0</v>
      </c>
      <c r="AH66" s="56">
        <v>0</v>
      </c>
      <c r="AI66" s="56">
        <v>0</v>
      </c>
      <c r="AJ66" s="56">
        <v>0</v>
      </c>
      <c r="AK66" s="56">
        <v>0</v>
      </c>
      <c r="AL66" s="56">
        <v>0</v>
      </c>
      <c r="AM66" s="56">
        <v>0</v>
      </c>
      <c r="AN66" s="56">
        <v>0</v>
      </c>
      <c r="AO66" s="56">
        <v>24129.23</v>
      </c>
      <c r="AP66" s="56">
        <v>0</v>
      </c>
      <c r="AQ66" s="56">
        <v>0</v>
      </c>
      <c r="AR66" s="56">
        <v>0</v>
      </c>
      <c r="AS66" s="56">
        <v>0</v>
      </c>
      <c r="AT66" s="56">
        <v>0</v>
      </c>
      <c r="AU66" s="56">
        <v>0</v>
      </c>
      <c r="AV66" s="56">
        <v>0</v>
      </c>
      <c r="AW66" s="56">
        <v>0</v>
      </c>
      <c r="AX66" s="56">
        <v>0</v>
      </c>
      <c r="AY66" s="56">
        <v>0</v>
      </c>
      <c r="AZ66" s="56">
        <v>0</v>
      </c>
      <c r="BA66" s="56">
        <v>0</v>
      </c>
      <c r="BB66" s="56">
        <v>0</v>
      </c>
      <c r="BC66" s="56">
        <v>0</v>
      </c>
      <c r="BD66" s="56">
        <v>0</v>
      </c>
      <c r="BE66" s="56">
        <v>0</v>
      </c>
      <c r="BF66" s="56">
        <v>0</v>
      </c>
      <c r="BG66" s="56">
        <v>0</v>
      </c>
      <c r="BH66" s="56">
        <v>0</v>
      </c>
      <c r="BI66" s="56">
        <v>0</v>
      </c>
      <c r="BJ66" s="56">
        <v>0</v>
      </c>
      <c r="BK66" s="56">
        <v>0</v>
      </c>
      <c r="BL66" s="56">
        <v>0</v>
      </c>
      <c r="BM66" s="56">
        <v>0</v>
      </c>
      <c r="BN66" s="56">
        <v>0</v>
      </c>
      <c r="BO66" s="56">
        <v>0</v>
      </c>
      <c r="BP66" s="56">
        <v>0</v>
      </c>
      <c r="BQ66" s="56">
        <v>0</v>
      </c>
      <c r="BR66" s="56">
        <v>0</v>
      </c>
      <c r="BS66" s="56">
        <v>0</v>
      </c>
      <c r="BT66" s="56">
        <v>0</v>
      </c>
      <c r="BU66" s="56">
        <v>0</v>
      </c>
      <c r="BV66" s="56">
        <v>0</v>
      </c>
      <c r="BW66" s="56">
        <v>0</v>
      </c>
      <c r="BX66" s="56">
        <v>0</v>
      </c>
      <c r="BY66" s="56">
        <v>0</v>
      </c>
      <c r="BZ66" s="56">
        <v>0</v>
      </c>
      <c r="CA66" s="56">
        <v>0</v>
      </c>
      <c r="CB66" s="56">
        <v>0</v>
      </c>
      <c r="CC66" s="56">
        <v>0</v>
      </c>
      <c r="CD66" s="56">
        <v>0</v>
      </c>
      <c r="CE66" s="56">
        <v>0</v>
      </c>
      <c r="CF66" s="56">
        <v>0</v>
      </c>
      <c r="CG66" s="56">
        <v>0</v>
      </c>
      <c r="CH66" s="56">
        <v>0</v>
      </c>
      <c r="CI66" s="56">
        <v>0</v>
      </c>
      <c r="CJ66" s="56">
        <v>0</v>
      </c>
      <c r="CK66" s="56">
        <v>0</v>
      </c>
      <c r="CL66" s="56">
        <v>0</v>
      </c>
      <c r="CM66" s="56">
        <v>0</v>
      </c>
      <c r="CN66" s="56">
        <v>0</v>
      </c>
      <c r="CO66" s="56">
        <v>0</v>
      </c>
      <c r="CP66" s="56">
        <v>0</v>
      </c>
      <c r="CQ66" s="56">
        <v>0</v>
      </c>
      <c r="CR66" s="56">
        <v>0</v>
      </c>
      <c r="CS66" s="56">
        <v>0</v>
      </c>
      <c r="CT66" s="56">
        <v>0</v>
      </c>
      <c r="CU66" s="56">
        <v>0</v>
      </c>
      <c r="CV66" s="56">
        <v>0</v>
      </c>
      <c r="CW66" s="56">
        <v>0</v>
      </c>
      <c r="CX66" s="56">
        <v>0</v>
      </c>
      <c r="CY66" s="56">
        <v>0</v>
      </c>
      <c r="CZ66" s="56">
        <v>0</v>
      </c>
      <c r="DA66" s="56">
        <v>0</v>
      </c>
      <c r="DB66" s="56">
        <v>0</v>
      </c>
      <c r="DC66" s="56">
        <v>0</v>
      </c>
      <c r="DD66" s="56">
        <v>0</v>
      </c>
      <c r="DE66" s="56">
        <v>0</v>
      </c>
      <c r="DF66" s="56">
        <v>0</v>
      </c>
      <c r="DG66" s="63">
        <v>0</v>
      </c>
    </row>
    <row r="67" spans="1:111" ht="15.4" customHeight="1">
      <c r="A67" s="92" t="s">
        <v>1463</v>
      </c>
      <c r="B67" s="93"/>
      <c r="C67" s="93"/>
      <c r="D67" s="57" t="s">
        <v>1464</v>
      </c>
      <c r="E67" s="56">
        <v>453255.26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318135.46999999997</v>
      </c>
      <c r="U67" s="56">
        <v>0</v>
      </c>
      <c r="V67" s="56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  <c r="AG67" s="56">
        <v>0</v>
      </c>
      <c r="AH67" s="56">
        <v>0</v>
      </c>
      <c r="AI67" s="56">
        <v>318135.46999999997</v>
      </c>
      <c r="AJ67" s="56">
        <v>0</v>
      </c>
      <c r="AK67" s="56">
        <v>0</v>
      </c>
      <c r="AL67" s="56">
        <v>0</v>
      </c>
      <c r="AM67" s="56">
        <v>0</v>
      </c>
      <c r="AN67" s="56">
        <v>0</v>
      </c>
      <c r="AO67" s="56">
        <v>0</v>
      </c>
      <c r="AP67" s="56">
        <v>0</v>
      </c>
      <c r="AQ67" s="56">
        <v>0</v>
      </c>
      <c r="AR67" s="56">
        <v>0</v>
      </c>
      <c r="AS67" s="56">
        <v>0</v>
      </c>
      <c r="AT67" s="56">
        <v>0</v>
      </c>
      <c r="AU67" s="56">
        <v>0</v>
      </c>
      <c r="AV67" s="56">
        <v>0</v>
      </c>
      <c r="AW67" s="56">
        <v>0</v>
      </c>
      <c r="AX67" s="56">
        <v>0</v>
      </c>
      <c r="AY67" s="56">
        <v>0</v>
      </c>
      <c r="AZ67" s="56">
        <v>0</v>
      </c>
      <c r="BA67" s="56">
        <v>0</v>
      </c>
      <c r="BB67" s="56">
        <v>0</v>
      </c>
      <c r="BC67" s="56">
        <v>0</v>
      </c>
      <c r="BD67" s="56">
        <v>0</v>
      </c>
      <c r="BE67" s="56">
        <v>0</v>
      </c>
      <c r="BF67" s="56">
        <v>0</v>
      </c>
      <c r="BG67" s="56">
        <v>0</v>
      </c>
      <c r="BH67" s="56">
        <v>0</v>
      </c>
      <c r="BI67" s="56">
        <v>0</v>
      </c>
      <c r="BJ67" s="56">
        <v>0</v>
      </c>
      <c r="BK67" s="56">
        <v>0</v>
      </c>
      <c r="BL67" s="56">
        <v>0</v>
      </c>
      <c r="BM67" s="56">
        <v>0</v>
      </c>
      <c r="BN67" s="56">
        <v>0</v>
      </c>
      <c r="BO67" s="56">
        <v>0</v>
      </c>
      <c r="BP67" s="56">
        <v>0</v>
      </c>
      <c r="BQ67" s="56">
        <v>0</v>
      </c>
      <c r="BR67" s="56">
        <v>0</v>
      </c>
      <c r="BS67" s="56">
        <v>0</v>
      </c>
      <c r="BT67" s="56">
        <v>0</v>
      </c>
      <c r="BU67" s="56">
        <v>0</v>
      </c>
      <c r="BV67" s="56">
        <v>0</v>
      </c>
      <c r="BW67" s="56">
        <v>0</v>
      </c>
      <c r="BX67" s="56">
        <v>0</v>
      </c>
      <c r="BY67" s="56">
        <v>0</v>
      </c>
      <c r="BZ67" s="56">
        <v>135119.79</v>
      </c>
      <c r="CA67" s="56">
        <v>0</v>
      </c>
      <c r="CB67" s="56">
        <v>135119.79</v>
      </c>
      <c r="CC67" s="56">
        <v>0</v>
      </c>
      <c r="CD67" s="56">
        <v>0</v>
      </c>
      <c r="CE67" s="56">
        <v>0</v>
      </c>
      <c r="CF67" s="56">
        <v>0</v>
      </c>
      <c r="CG67" s="56">
        <v>0</v>
      </c>
      <c r="CH67" s="56">
        <v>0</v>
      </c>
      <c r="CI67" s="56">
        <v>0</v>
      </c>
      <c r="CJ67" s="56">
        <v>0</v>
      </c>
      <c r="CK67" s="56">
        <v>0</v>
      </c>
      <c r="CL67" s="56">
        <v>0</v>
      </c>
      <c r="CM67" s="56">
        <v>0</v>
      </c>
      <c r="CN67" s="56">
        <v>0</v>
      </c>
      <c r="CO67" s="56">
        <v>0</v>
      </c>
      <c r="CP67" s="56">
        <v>0</v>
      </c>
      <c r="CQ67" s="56">
        <v>0</v>
      </c>
      <c r="CR67" s="56">
        <v>0</v>
      </c>
      <c r="CS67" s="56">
        <v>0</v>
      </c>
      <c r="CT67" s="56">
        <v>0</v>
      </c>
      <c r="CU67" s="56">
        <v>0</v>
      </c>
      <c r="CV67" s="56">
        <v>0</v>
      </c>
      <c r="CW67" s="56">
        <v>0</v>
      </c>
      <c r="CX67" s="56">
        <v>0</v>
      </c>
      <c r="CY67" s="56">
        <v>0</v>
      </c>
      <c r="CZ67" s="56">
        <v>0</v>
      </c>
      <c r="DA67" s="56">
        <v>0</v>
      </c>
      <c r="DB67" s="56">
        <v>0</v>
      </c>
      <c r="DC67" s="56">
        <v>0</v>
      </c>
      <c r="DD67" s="56">
        <v>0</v>
      </c>
      <c r="DE67" s="56">
        <v>0</v>
      </c>
      <c r="DF67" s="56">
        <v>0</v>
      </c>
      <c r="DG67" s="63">
        <v>0</v>
      </c>
    </row>
    <row r="68" spans="1:111" ht="15.4" customHeight="1">
      <c r="A68" s="92" t="s">
        <v>1465</v>
      </c>
      <c r="B68" s="93"/>
      <c r="C68" s="93"/>
      <c r="D68" s="57" t="s">
        <v>1374</v>
      </c>
      <c r="E68" s="56">
        <v>453255.26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318135.46999999997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  <c r="AG68" s="56">
        <v>0</v>
      </c>
      <c r="AH68" s="56">
        <v>0</v>
      </c>
      <c r="AI68" s="56">
        <v>318135.46999999997</v>
      </c>
      <c r="AJ68" s="56">
        <v>0</v>
      </c>
      <c r="AK68" s="56">
        <v>0</v>
      </c>
      <c r="AL68" s="56">
        <v>0</v>
      </c>
      <c r="AM68" s="56">
        <v>0</v>
      </c>
      <c r="AN68" s="56">
        <v>0</v>
      </c>
      <c r="AO68" s="56">
        <v>0</v>
      </c>
      <c r="AP68" s="56">
        <v>0</v>
      </c>
      <c r="AQ68" s="56">
        <v>0</v>
      </c>
      <c r="AR68" s="56">
        <v>0</v>
      </c>
      <c r="AS68" s="56">
        <v>0</v>
      </c>
      <c r="AT68" s="56">
        <v>0</v>
      </c>
      <c r="AU68" s="56">
        <v>0</v>
      </c>
      <c r="AV68" s="56">
        <v>0</v>
      </c>
      <c r="AW68" s="56">
        <v>0</v>
      </c>
      <c r="AX68" s="56">
        <v>0</v>
      </c>
      <c r="AY68" s="56">
        <v>0</v>
      </c>
      <c r="AZ68" s="56">
        <v>0</v>
      </c>
      <c r="BA68" s="56">
        <v>0</v>
      </c>
      <c r="BB68" s="56">
        <v>0</v>
      </c>
      <c r="BC68" s="56">
        <v>0</v>
      </c>
      <c r="BD68" s="56">
        <v>0</v>
      </c>
      <c r="BE68" s="56">
        <v>0</v>
      </c>
      <c r="BF68" s="56">
        <v>0</v>
      </c>
      <c r="BG68" s="56">
        <v>0</v>
      </c>
      <c r="BH68" s="56">
        <v>0</v>
      </c>
      <c r="BI68" s="56">
        <v>0</v>
      </c>
      <c r="BJ68" s="56">
        <v>0</v>
      </c>
      <c r="BK68" s="56">
        <v>0</v>
      </c>
      <c r="BL68" s="56">
        <v>0</v>
      </c>
      <c r="BM68" s="56">
        <v>0</v>
      </c>
      <c r="BN68" s="56">
        <v>0</v>
      </c>
      <c r="BO68" s="56">
        <v>0</v>
      </c>
      <c r="BP68" s="56">
        <v>0</v>
      </c>
      <c r="BQ68" s="56">
        <v>0</v>
      </c>
      <c r="BR68" s="56">
        <v>0</v>
      </c>
      <c r="BS68" s="56">
        <v>0</v>
      </c>
      <c r="BT68" s="56">
        <v>0</v>
      </c>
      <c r="BU68" s="56">
        <v>0</v>
      </c>
      <c r="BV68" s="56">
        <v>0</v>
      </c>
      <c r="BW68" s="56">
        <v>0</v>
      </c>
      <c r="BX68" s="56">
        <v>0</v>
      </c>
      <c r="BY68" s="56">
        <v>0</v>
      </c>
      <c r="BZ68" s="56">
        <v>135119.79</v>
      </c>
      <c r="CA68" s="56">
        <v>0</v>
      </c>
      <c r="CB68" s="56">
        <v>135119.79</v>
      </c>
      <c r="CC68" s="56">
        <v>0</v>
      </c>
      <c r="CD68" s="56">
        <v>0</v>
      </c>
      <c r="CE68" s="56">
        <v>0</v>
      </c>
      <c r="CF68" s="56">
        <v>0</v>
      </c>
      <c r="CG68" s="56">
        <v>0</v>
      </c>
      <c r="CH68" s="56">
        <v>0</v>
      </c>
      <c r="CI68" s="56">
        <v>0</v>
      </c>
      <c r="CJ68" s="56">
        <v>0</v>
      </c>
      <c r="CK68" s="56">
        <v>0</v>
      </c>
      <c r="CL68" s="56">
        <v>0</v>
      </c>
      <c r="CM68" s="56">
        <v>0</v>
      </c>
      <c r="CN68" s="56">
        <v>0</v>
      </c>
      <c r="CO68" s="56">
        <v>0</v>
      </c>
      <c r="CP68" s="56">
        <v>0</v>
      </c>
      <c r="CQ68" s="56">
        <v>0</v>
      </c>
      <c r="CR68" s="56">
        <v>0</v>
      </c>
      <c r="CS68" s="56">
        <v>0</v>
      </c>
      <c r="CT68" s="56">
        <v>0</v>
      </c>
      <c r="CU68" s="56">
        <v>0</v>
      </c>
      <c r="CV68" s="56">
        <v>0</v>
      </c>
      <c r="CW68" s="56">
        <v>0</v>
      </c>
      <c r="CX68" s="56">
        <v>0</v>
      </c>
      <c r="CY68" s="56">
        <v>0</v>
      </c>
      <c r="CZ68" s="56">
        <v>0</v>
      </c>
      <c r="DA68" s="56">
        <v>0</v>
      </c>
      <c r="DB68" s="56">
        <v>0</v>
      </c>
      <c r="DC68" s="56">
        <v>0</v>
      </c>
      <c r="DD68" s="56">
        <v>0</v>
      </c>
      <c r="DE68" s="56">
        <v>0</v>
      </c>
      <c r="DF68" s="56">
        <v>0</v>
      </c>
      <c r="DG68" s="63">
        <v>0</v>
      </c>
    </row>
    <row r="69" spans="1:111" ht="15.4" customHeight="1">
      <c r="A69" s="92" t="s">
        <v>1466</v>
      </c>
      <c r="B69" s="93"/>
      <c r="C69" s="93"/>
      <c r="D69" s="57" t="s">
        <v>1467</v>
      </c>
      <c r="E69" s="56">
        <v>10591909.48</v>
      </c>
      <c r="F69" s="56">
        <v>441573.57</v>
      </c>
      <c r="G69" s="56">
        <v>0</v>
      </c>
      <c r="H69" s="56">
        <v>168326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48960</v>
      </c>
      <c r="R69" s="56">
        <v>0</v>
      </c>
      <c r="S69" s="56">
        <v>224287.57</v>
      </c>
      <c r="T69" s="56">
        <v>5857087.3099999996</v>
      </c>
      <c r="U69" s="56">
        <v>30086.02</v>
      </c>
      <c r="V69" s="56">
        <v>13877.9</v>
      </c>
      <c r="W69" s="56">
        <v>0</v>
      </c>
      <c r="X69" s="56">
        <v>30</v>
      </c>
      <c r="Y69" s="56">
        <v>6340.14</v>
      </c>
      <c r="Z69" s="56">
        <v>857402.38</v>
      </c>
      <c r="AA69" s="56">
        <v>6185.65</v>
      </c>
      <c r="AB69" s="56">
        <v>0</v>
      </c>
      <c r="AC69" s="56">
        <v>2622269.12</v>
      </c>
      <c r="AD69" s="56">
        <v>155593.60000000001</v>
      </c>
      <c r="AE69" s="56">
        <v>0</v>
      </c>
      <c r="AF69" s="56">
        <v>493742.3</v>
      </c>
      <c r="AG69" s="56">
        <v>96010</v>
      </c>
      <c r="AH69" s="56">
        <v>0</v>
      </c>
      <c r="AI69" s="56">
        <v>0</v>
      </c>
      <c r="AJ69" s="56">
        <v>0</v>
      </c>
      <c r="AK69" s="56">
        <v>79800</v>
      </c>
      <c r="AL69" s="56">
        <v>0</v>
      </c>
      <c r="AM69" s="56">
        <v>0</v>
      </c>
      <c r="AN69" s="56">
        <v>34000</v>
      </c>
      <c r="AO69" s="56">
        <v>1220945.1599999999</v>
      </c>
      <c r="AP69" s="56">
        <v>15689.29</v>
      </c>
      <c r="AQ69" s="56">
        <v>59682</v>
      </c>
      <c r="AR69" s="56">
        <v>0</v>
      </c>
      <c r="AS69" s="56">
        <v>69360</v>
      </c>
      <c r="AT69" s="56">
        <v>0</v>
      </c>
      <c r="AU69" s="56">
        <v>96073.75</v>
      </c>
      <c r="AV69" s="56">
        <v>3932258.6</v>
      </c>
      <c r="AW69" s="56">
        <v>80892</v>
      </c>
      <c r="AX69" s="56">
        <v>3386414.6</v>
      </c>
      <c r="AY69" s="56">
        <v>0</v>
      </c>
      <c r="AZ69" s="56">
        <v>407398</v>
      </c>
      <c r="BA69" s="56">
        <v>6784</v>
      </c>
      <c r="BB69" s="56">
        <v>50770</v>
      </c>
      <c r="BC69" s="56">
        <v>0</v>
      </c>
      <c r="BD69" s="56">
        <v>0</v>
      </c>
      <c r="BE69" s="56">
        <v>0</v>
      </c>
      <c r="BF69" s="56">
        <v>0</v>
      </c>
      <c r="BG69" s="56">
        <v>0</v>
      </c>
      <c r="BH69" s="56">
        <v>0</v>
      </c>
      <c r="BI69" s="56">
        <v>0</v>
      </c>
      <c r="BJ69" s="56">
        <v>0</v>
      </c>
      <c r="BK69" s="56">
        <v>0</v>
      </c>
      <c r="BL69" s="56">
        <v>0</v>
      </c>
      <c r="BM69" s="56">
        <v>0</v>
      </c>
      <c r="BN69" s="56">
        <v>0</v>
      </c>
      <c r="BO69" s="56">
        <v>0</v>
      </c>
      <c r="BP69" s="56">
        <v>0</v>
      </c>
      <c r="BQ69" s="56">
        <v>0</v>
      </c>
      <c r="BR69" s="56">
        <v>0</v>
      </c>
      <c r="BS69" s="56">
        <v>0</v>
      </c>
      <c r="BT69" s="56">
        <v>0</v>
      </c>
      <c r="BU69" s="56">
        <v>0</v>
      </c>
      <c r="BV69" s="56">
        <v>0</v>
      </c>
      <c r="BW69" s="56">
        <v>0</v>
      </c>
      <c r="BX69" s="56">
        <v>0</v>
      </c>
      <c r="BY69" s="56">
        <v>0</v>
      </c>
      <c r="BZ69" s="56">
        <v>360990</v>
      </c>
      <c r="CA69" s="56">
        <v>0</v>
      </c>
      <c r="CB69" s="56">
        <v>259490</v>
      </c>
      <c r="CC69" s="56">
        <v>101500</v>
      </c>
      <c r="CD69" s="56">
        <v>0</v>
      </c>
      <c r="CE69" s="56">
        <v>0</v>
      </c>
      <c r="CF69" s="56">
        <v>0</v>
      </c>
      <c r="CG69" s="56">
        <v>0</v>
      </c>
      <c r="CH69" s="56">
        <v>0</v>
      </c>
      <c r="CI69" s="56">
        <v>0</v>
      </c>
      <c r="CJ69" s="56">
        <v>0</v>
      </c>
      <c r="CK69" s="56">
        <v>0</v>
      </c>
      <c r="CL69" s="56">
        <v>0</v>
      </c>
      <c r="CM69" s="56">
        <v>0</v>
      </c>
      <c r="CN69" s="56">
        <v>0</v>
      </c>
      <c r="CO69" s="56">
        <v>0</v>
      </c>
      <c r="CP69" s="56">
        <v>0</v>
      </c>
      <c r="CQ69" s="56">
        <v>0</v>
      </c>
      <c r="CR69" s="56">
        <v>0</v>
      </c>
      <c r="CS69" s="56">
        <v>0</v>
      </c>
      <c r="CT69" s="56">
        <v>0</v>
      </c>
      <c r="CU69" s="56">
        <v>0</v>
      </c>
      <c r="CV69" s="56">
        <v>0</v>
      </c>
      <c r="CW69" s="56">
        <v>0</v>
      </c>
      <c r="CX69" s="56">
        <v>0</v>
      </c>
      <c r="CY69" s="56">
        <v>0</v>
      </c>
      <c r="CZ69" s="56">
        <v>0</v>
      </c>
      <c r="DA69" s="56">
        <v>0</v>
      </c>
      <c r="DB69" s="56">
        <v>0</v>
      </c>
      <c r="DC69" s="56">
        <v>0</v>
      </c>
      <c r="DD69" s="56">
        <v>0</v>
      </c>
      <c r="DE69" s="56">
        <v>0</v>
      </c>
      <c r="DF69" s="56">
        <v>0</v>
      </c>
      <c r="DG69" s="63">
        <v>0</v>
      </c>
    </row>
    <row r="70" spans="1:111" ht="15.4" customHeight="1">
      <c r="A70" s="92" t="s">
        <v>1468</v>
      </c>
      <c r="B70" s="93"/>
      <c r="C70" s="93"/>
      <c r="D70" s="57" t="s">
        <v>1469</v>
      </c>
      <c r="E70" s="56">
        <v>10591909.48</v>
      </c>
      <c r="F70" s="56">
        <v>441573.57</v>
      </c>
      <c r="G70" s="56">
        <v>0</v>
      </c>
      <c r="H70" s="56">
        <v>168326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48960</v>
      </c>
      <c r="R70" s="56">
        <v>0</v>
      </c>
      <c r="S70" s="56">
        <v>224287.57</v>
      </c>
      <c r="T70" s="56">
        <v>5857087.3099999996</v>
      </c>
      <c r="U70" s="56">
        <v>30086.02</v>
      </c>
      <c r="V70" s="56">
        <v>13877.9</v>
      </c>
      <c r="W70" s="56">
        <v>0</v>
      </c>
      <c r="X70" s="56">
        <v>30</v>
      </c>
      <c r="Y70" s="56">
        <v>6340.14</v>
      </c>
      <c r="Z70" s="56">
        <v>857402.38</v>
      </c>
      <c r="AA70" s="56">
        <v>6185.65</v>
      </c>
      <c r="AB70" s="56">
        <v>0</v>
      </c>
      <c r="AC70" s="56">
        <v>2622269.12</v>
      </c>
      <c r="AD70" s="56">
        <v>155593.60000000001</v>
      </c>
      <c r="AE70" s="56">
        <v>0</v>
      </c>
      <c r="AF70" s="56">
        <v>493742.3</v>
      </c>
      <c r="AG70" s="56">
        <v>96010</v>
      </c>
      <c r="AH70" s="56">
        <v>0</v>
      </c>
      <c r="AI70" s="56">
        <v>0</v>
      </c>
      <c r="AJ70" s="56">
        <v>0</v>
      </c>
      <c r="AK70" s="56">
        <v>79800</v>
      </c>
      <c r="AL70" s="56">
        <v>0</v>
      </c>
      <c r="AM70" s="56">
        <v>0</v>
      </c>
      <c r="AN70" s="56">
        <v>34000</v>
      </c>
      <c r="AO70" s="56">
        <v>1220945.1599999999</v>
      </c>
      <c r="AP70" s="56">
        <v>15689.29</v>
      </c>
      <c r="AQ70" s="56">
        <v>59682</v>
      </c>
      <c r="AR70" s="56">
        <v>0</v>
      </c>
      <c r="AS70" s="56">
        <v>69360</v>
      </c>
      <c r="AT70" s="56">
        <v>0</v>
      </c>
      <c r="AU70" s="56">
        <v>96073.75</v>
      </c>
      <c r="AV70" s="56">
        <v>3932258.6</v>
      </c>
      <c r="AW70" s="56">
        <v>80892</v>
      </c>
      <c r="AX70" s="56">
        <v>3386414.6</v>
      </c>
      <c r="AY70" s="56">
        <v>0</v>
      </c>
      <c r="AZ70" s="56">
        <v>407398</v>
      </c>
      <c r="BA70" s="56">
        <v>6784</v>
      </c>
      <c r="BB70" s="56">
        <v>50770</v>
      </c>
      <c r="BC70" s="56">
        <v>0</v>
      </c>
      <c r="BD70" s="56">
        <v>0</v>
      </c>
      <c r="BE70" s="56">
        <v>0</v>
      </c>
      <c r="BF70" s="56">
        <v>0</v>
      </c>
      <c r="BG70" s="56">
        <v>0</v>
      </c>
      <c r="BH70" s="56">
        <v>0</v>
      </c>
      <c r="BI70" s="56">
        <v>0</v>
      </c>
      <c r="BJ70" s="56">
        <v>0</v>
      </c>
      <c r="BK70" s="56">
        <v>0</v>
      </c>
      <c r="BL70" s="56">
        <v>0</v>
      </c>
      <c r="BM70" s="56">
        <v>0</v>
      </c>
      <c r="BN70" s="56">
        <v>0</v>
      </c>
      <c r="BO70" s="56">
        <v>0</v>
      </c>
      <c r="BP70" s="56">
        <v>0</v>
      </c>
      <c r="BQ70" s="56">
        <v>0</v>
      </c>
      <c r="BR70" s="56">
        <v>0</v>
      </c>
      <c r="BS70" s="56">
        <v>0</v>
      </c>
      <c r="BT70" s="56">
        <v>0</v>
      </c>
      <c r="BU70" s="56">
        <v>0</v>
      </c>
      <c r="BV70" s="56">
        <v>0</v>
      </c>
      <c r="BW70" s="56">
        <v>0</v>
      </c>
      <c r="BX70" s="56">
        <v>0</v>
      </c>
      <c r="BY70" s="56">
        <v>0</v>
      </c>
      <c r="BZ70" s="56">
        <v>360990</v>
      </c>
      <c r="CA70" s="56">
        <v>0</v>
      </c>
      <c r="CB70" s="56">
        <v>259490</v>
      </c>
      <c r="CC70" s="56">
        <v>101500</v>
      </c>
      <c r="CD70" s="56">
        <v>0</v>
      </c>
      <c r="CE70" s="56">
        <v>0</v>
      </c>
      <c r="CF70" s="56">
        <v>0</v>
      </c>
      <c r="CG70" s="56">
        <v>0</v>
      </c>
      <c r="CH70" s="56">
        <v>0</v>
      </c>
      <c r="CI70" s="56">
        <v>0</v>
      </c>
      <c r="CJ70" s="56">
        <v>0</v>
      </c>
      <c r="CK70" s="56">
        <v>0</v>
      </c>
      <c r="CL70" s="56">
        <v>0</v>
      </c>
      <c r="CM70" s="56">
        <v>0</v>
      </c>
      <c r="CN70" s="56">
        <v>0</v>
      </c>
      <c r="CO70" s="56">
        <v>0</v>
      </c>
      <c r="CP70" s="56">
        <v>0</v>
      </c>
      <c r="CQ70" s="56">
        <v>0</v>
      </c>
      <c r="CR70" s="56">
        <v>0</v>
      </c>
      <c r="CS70" s="56">
        <v>0</v>
      </c>
      <c r="CT70" s="56">
        <v>0</v>
      </c>
      <c r="CU70" s="56">
        <v>0</v>
      </c>
      <c r="CV70" s="56">
        <v>0</v>
      </c>
      <c r="CW70" s="56">
        <v>0</v>
      </c>
      <c r="CX70" s="56">
        <v>0</v>
      </c>
      <c r="CY70" s="56">
        <v>0</v>
      </c>
      <c r="CZ70" s="56">
        <v>0</v>
      </c>
      <c r="DA70" s="56">
        <v>0</v>
      </c>
      <c r="DB70" s="56">
        <v>0</v>
      </c>
      <c r="DC70" s="56">
        <v>0</v>
      </c>
      <c r="DD70" s="56">
        <v>0</v>
      </c>
      <c r="DE70" s="56">
        <v>0</v>
      </c>
      <c r="DF70" s="56">
        <v>0</v>
      </c>
      <c r="DG70" s="63">
        <v>0</v>
      </c>
    </row>
    <row r="71" spans="1:111" ht="15.4" customHeight="1">
      <c r="A71" s="92" t="s">
        <v>1470</v>
      </c>
      <c r="B71" s="93"/>
      <c r="C71" s="93"/>
      <c r="D71" s="57" t="s">
        <v>263</v>
      </c>
      <c r="E71" s="56">
        <v>93986729.760000005</v>
      </c>
      <c r="F71" s="56">
        <v>52157223.490000002</v>
      </c>
      <c r="G71" s="56">
        <v>11180221.15</v>
      </c>
      <c r="H71" s="56">
        <v>17410534</v>
      </c>
      <c r="I71" s="56">
        <v>10873275</v>
      </c>
      <c r="J71" s="56">
        <v>280960.90000000002</v>
      </c>
      <c r="K71" s="56">
        <v>1238664</v>
      </c>
      <c r="L71" s="56">
        <v>4998737.58</v>
      </c>
      <c r="M71" s="56">
        <v>1656976.34</v>
      </c>
      <c r="N71" s="56">
        <v>262856.52</v>
      </c>
      <c r="O71" s="56">
        <v>0</v>
      </c>
      <c r="P71" s="56">
        <v>793932.28</v>
      </c>
      <c r="Q71" s="56">
        <v>0</v>
      </c>
      <c r="R71" s="56">
        <v>0</v>
      </c>
      <c r="S71" s="56">
        <v>3461065.72</v>
      </c>
      <c r="T71" s="56">
        <v>32547789.66</v>
      </c>
      <c r="U71" s="56">
        <v>836773.42</v>
      </c>
      <c r="V71" s="56">
        <v>1476109.11</v>
      </c>
      <c r="W71" s="56">
        <v>37378.080000000002</v>
      </c>
      <c r="X71" s="56">
        <v>2819.35</v>
      </c>
      <c r="Y71" s="56">
        <v>370246.95</v>
      </c>
      <c r="Z71" s="56">
        <v>1150309.0900000001</v>
      </c>
      <c r="AA71" s="56">
        <v>2113213.29</v>
      </c>
      <c r="AB71" s="56">
        <v>17753.22</v>
      </c>
      <c r="AC71" s="56">
        <v>332000</v>
      </c>
      <c r="AD71" s="56">
        <v>1361640.51</v>
      </c>
      <c r="AE71" s="56">
        <v>0</v>
      </c>
      <c r="AF71" s="56">
        <v>5619186.6399999997</v>
      </c>
      <c r="AG71" s="56">
        <v>1840864.8</v>
      </c>
      <c r="AH71" s="56">
        <v>2430</v>
      </c>
      <c r="AI71" s="56">
        <v>142108.75</v>
      </c>
      <c r="AJ71" s="56">
        <v>175420</v>
      </c>
      <c r="AK71" s="56">
        <v>2673985.11</v>
      </c>
      <c r="AL71" s="56">
        <v>379092.55</v>
      </c>
      <c r="AM71" s="56">
        <v>0</v>
      </c>
      <c r="AN71" s="56">
        <v>4503882.34</v>
      </c>
      <c r="AO71" s="56">
        <v>5454548.4199999999</v>
      </c>
      <c r="AP71" s="56">
        <v>0</v>
      </c>
      <c r="AQ71" s="56">
        <v>0</v>
      </c>
      <c r="AR71" s="56">
        <v>1378860.83</v>
      </c>
      <c r="AS71" s="56">
        <v>1702490</v>
      </c>
      <c r="AT71" s="56">
        <v>0</v>
      </c>
      <c r="AU71" s="56">
        <v>976677.2</v>
      </c>
      <c r="AV71" s="56">
        <v>1152642.3999999999</v>
      </c>
      <c r="AW71" s="56">
        <v>0</v>
      </c>
      <c r="AX71" s="56">
        <v>0</v>
      </c>
      <c r="AY71" s="56">
        <v>0</v>
      </c>
      <c r="AZ71" s="56">
        <v>0</v>
      </c>
      <c r="BA71" s="56">
        <v>563830</v>
      </c>
      <c r="BB71" s="56">
        <v>78261.600000000006</v>
      </c>
      <c r="BC71" s="56">
        <v>510550.8</v>
      </c>
      <c r="BD71" s="56">
        <v>0</v>
      </c>
      <c r="BE71" s="56">
        <v>0</v>
      </c>
      <c r="BF71" s="56">
        <v>0</v>
      </c>
      <c r="BG71" s="56">
        <v>0</v>
      </c>
      <c r="BH71" s="56">
        <v>0</v>
      </c>
      <c r="BI71" s="56">
        <v>0</v>
      </c>
      <c r="BJ71" s="56">
        <v>0</v>
      </c>
      <c r="BK71" s="56">
        <v>0</v>
      </c>
      <c r="BL71" s="56">
        <v>0</v>
      </c>
      <c r="BM71" s="56">
        <v>0</v>
      </c>
      <c r="BN71" s="56">
        <v>0</v>
      </c>
      <c r="BO71" s="56">
        <v>0</v>
      </c>
      <c r="BP71" s="56">
        <v>0</v>
      </c>
      <c r="BQ71" s="56">
        <v>0</v>
      </c>
      <c r="BR71" s="56">
        <v>0</v>
      </c>
      <c r="BS71" s="56">
        <v>0</v>
      </c>
      <c r="BT71" s="56">
        <v>0</v>
      </c>
      <c r="BU71" s="56">
        <v>0</v>
      </c>
      <c r="BV71" s="56">
        <v>0</v>
      </c>
      <c r="BW71" s="56">
        <v>0</v>
      </c>
      <c r="BX71" s="56">
        <v>0</v>
      </c>
      <c r="BY71" s="56">
        <v>0</v>
      </c>
      <c r="BZ71" s="56">
        <v>8129074.21</v>
      </c>
      <c r="CA71" s="56">
        <v>0</v>
      </c>
      <c r="CB71" s="56">
        <v>1546645.8</v>
      </c>
      <c r="CC71" s="56">
        <v>6092528.4100000001</v>
      </c>
      <c r="CD71" s="56">
        <v>0</v>
      </c>
      <c r="CE71" s="56">
        <v>0</v>
      </c>
      <c r="CF71" s="56">
        <v>489900</v>
      </c>
      <c r="CG71" s="56">
        <v>0</v>
      </c>
      <c r="CH71" s="56">
        <v>0</v>
      </c>
      <c r="CI71" s="56">
        <v>0</v>
      </c>
      <c r="CJ71" s="56">
        <v>0</v>
      </c>
      <c r="CK71" s="56">
        <v>0</v>
      </c>
      <c r="CL71" s="56">
        <v>0</v>
      </c>
      <c r="CM71" s="56">
        <v>0</v>
      </c>
      <c r="CN71" s="56">
        <v>0</v>
      </c>
      <c r="CO71" s="56">
        <v>0</v>
      </c>
      <c r="CP71" s="56">
        <v>0</v>
      </c>
      <c r="CQ71" s="56">
        <v>0</v>
      </c>
      <c r="CR71" s="56">
        <v>0</v>
      </c>
      <c r="CS71" s="56">
        <v>0</v>
      </c>
      <c r="CT71" s="56">
        <v>0</v>
      </c>
      <c r="CU71" s="56">
        <v>0</v>
      </c>
      <c r="CV71" s="56">
        <v>0</v>
      </c>
      <c r="CW71" s="56">
        <v>0</v>
      </c>
      <c r="CX71" s="56">
        <v>0</v>
      </c>
      <c r="CY71" s="56">
        <v>0</v>
      </c>
      <c r="CZ71" s="56">
        <v>0</v>
      </c>
      <c r="DA71" s="56">
        <v>0</v>
      </c>
      <c r="DB71" s="56">
        <v>0</v>
      </c>
      <c r="DC71" s="56">
        <v>0</v>
      </c>
      <c r="DD71" s="56">
        <v>0</v>
      </c>
      <c r="DE71" s="56">
        <v>0</v>
      </c>
      <c r="DF71" s="56">
        <v>0</v>
      </c>
      <c r="DG71" s="63">
        <v>0</v>
      </c>
    </row>
    <row r="72" spans="1:111" ht="15.4" customHeight="1">
      <c r="A72" s="92" t="s">
        <v>1471</v>
      </c>
      <c r="B72" s="93"/>
      <c r="C72" s="93"/>
      <c r="D72" s="57" t="s">
        <v>1472</v>
      </c>
      <c r="E72" s="56">
        <v>90686729.760000005</v>
      </c>
      <c r="F72" s="56">
        <v>52157223.490000002</v>
      </c>
      <c r="G72" s="56">
        <v>11180221.15</v>
      </c>
      <c r="H72" s="56">
        <v>17410534</v>
      </c>
      <c r="I72" s="56">
        <v>10873275</v>
      </c>
      <c r="J72" s="56">
        <v>280960.90000000002</v>
      </c>
      <c r="K72" s="56">
        <v>1238664</v>
      </c>
      <c r="L72" s="56">
        <v>4998737.58</v>
      </c>
      <c r="M72" s="56">
        <v>1656976.34</v>
      </c>
      <c r="N72" s="56">
        <v>262856.52</v>
      </c>
      <c r="O72" s="56">
        <v>0</v>
      </c>
      <c r="P72" s="56">
        <v>793932.28</v>
      </c>
      <c r="Q72" s="56">
        <v>0</v>
      </c>
      <c r="R72" s="56">
        <v>0</v>
      </c>
      <c r="S72" s="56">
        <v>3461065.72</v>
      </c>
      <c r="T72" s="56">
        <v>29247789.66</v>
      </c>
      <c r="U72" s="56">
        <v>836773.42</v>
      </c>
      <c r="V72" s="56">
        <v>1298390.3999999999</v>
      </c>
      <c r="W72" s="56">
        <v>37378.080000000002</v>
      </c>
      <c r="X72" s="56">
        <v>2819.35</v>
      </c>
      <c r="Y72" s="56">
        <v>369646.95</v>
      </c>
      <c r="Z72" s="56">
        <v>1150309.0900000001</v>
      </c>
      <c r="AA72" s="56">
        <v>2105421.2000000002</v>
      </c>
      <c r="AB72" s="56">
        <v>17753.22</v>
      </c>
      <c r="AC72" s="56">
        <v>332000</v>
      </c>
      <c r="AD72" s="56">
        <v>1313971.31</v>
      </c>
      <c r="AE72" s="56">
        <v>0</v>
      </c>
      <c r="AF72" s="56">
        <v>2619186.64</v>
      </c>
      <c r="AG72" s="56">
        <v>1838014.8</v>
      </c>
      <c r="AH72" s="56">
        <v>2430</v>
      </c>
      <c r="AI72" s="56">
        <v>142108.75</v>
      </c>
      <c r="AJ72" s="56">
        <v>175420</v>
      </c>
      <c r="AK72" s="56">
        <v>2673985.11</v>
      </c>
      <c r="AL72" s="56">
        <v>379092.55</v>
      </c>
      <c r="AM72" s="56">
        <v>0</v>
      </c>
      <c r="AN72" s="56">
        <v>4503882.34</v>
      </c>
      <c r="AO72" s="56">
        <v>5454548.4199999999</v>
      </c>
      <c r="AP72" s="56">
        <v>0</v>
      </c>
      <c r="AQ72" s="56">
        <v>0</v>
      </c>
      <c r="AR72" s="56">
        <v>1378860.83</v>
      </c>
      <c r="AS72" s="56">
        <v>1639120</v>
      </c>
      <c r="AT72" s="56">
        <v>0</v>
      </c>
      <c r="AU72" s="56">
        <v>976677.2</v>
      </c>
      <c r="AV72" s="56">
        <v>1152642.3999999999</v>
      </c>
      <c r="AW72" s="56">
        <v>0</v>
      </c>
      <c r="AX72" s="56">
        <v>0</v>
      </c>
      <c r="AY72" s="56">
        <v>0</v>
      </c>
      <c r="AZ72" s="56">
        <v>0</v>
      </c>
      <c r="BA72" s="56">
        <v>563830</v>
      </c>
      <c r="BB72" s="56">
        <v>78261.600000000006</v>
      </c>
      <c r="BC72" s="56">
        <v>510550.8</v>
      </c>
      <c r="BD72" s="56">
        <v>0</v>
      </c>
      <c r="BE72" s="56">
        <v>0</v>
      </c>
      <c r="BF72" s="56">
        <v>0</v>
      </c>
      <c r="BG72" s="56">
        <v>0</v>
      </c>
      <c r="BH72" s="56">
        <v>0</v>
      </c>
      <c r="BI72" s="56">
        <v>0</v>
      </c>
      <c r="BJ72" s="56">
        <v>0</v>
      </c>
      <c r="BK72" s="56">
        <v>0</v>
      </c>
      <c r="BL72" s="56">
        <v>0</v>
      </c>
      <c r="BM72" s="56">
        <v>0</v>
      </c>
      <c r="BN72" s="56">
        <v>0</v>
      </c>
      <c r="BO72" s="56">
        <v>0</v>
      </c>
      <c r="BP72" s="56">
        <v>0</v>
      </c>
      <c r="BQ72" s="56">
        <v>0</v>
      </c>
      <c r="BR72" s="56">
        <v>0</v>
      </c>
      <c r="BS72" s="56">
        <v>0</v>
      </c>
      <c r="BT72" s="56">
        <v>0</v>
      </c>
      <c r="BU72" s="56">
        <v>0</v>
      </c>
      <c r="BV72" s="56">
        <v>0</v>
      </c>
      <c r="BW72" s="56">
        <v>0</v>
      </c>
      <c r="BX72" s="56">
        <v>0</v>
      </c>
      <c r="BY72" s="56">
        <v>0</v>
      </c>
      <c r="BZ72" s="56">
        <v>8129074.21</v>
      </c>
      <c r="CA72" s="56">
        <v>0</v>
      </c>
      <c r="CB72" s="56">
        <v>1546645.8</v>
      </c>
      <c r="CC72" s="56">
        <v>6092528.4100000001</v>
      </c>
      <c r="CD72" s="56">
        <v>0</v>
      </c>
      <c r="CE72" s="56">
        <v>0</v>
      </c>
      <c r="CF72" s="56">
        <v>489900</v>
      </c>
      <c r="CG72" s="56">
        <v>0</v>
      </c>
      <c r="CH72" s="56">
        <v>0</v>
      </c>
      <c r="CI72" s="56">
        <v>0</v>
      </c>
      <c r="CJ72" s="56">
        <v>0</v>
      </c>
      <c r="CK72" s="56">
        <v>0</v>
      </c>
      <c r="CL72" s="56">
        <v>0</v>
      </c>
      <c r="CM72" s="56">
        <v>0</v>
      </c>
      <c r="CN72" s="56">
        <v>0</v>
      </c>
      <c r="CO72" s="56">
        <v>0</v>
      </c>
      <c r="CP72" s="56">
        <v>0</v>
      </c>
      <c r="CQ72" s="56">
        <v>0</v>
      </c>
      <c r="CR72" s="56">
        <v>0</v>
      </c>
      <c r="CS72" s="56">
        <v>0</v>
      </c>
      <c r="CT72" s="56">
        <v>0</v>
      </c>
      <c r="CU72" s="56">
        <v>0</v>
      </c>
      <c r="CV72" s="56">
        <v>0</v>
      </c>
      <c r="CW72" s="56">
        <v>0</v>
      </c>
      <c r="CX72" s="56">
        <v>0</v>
      </c>
      <c r="CY72" s="56">
        <v>0</v>
      </c>
      <c r="CZ72" s="56">
        <v>0</v>
      </c>
      <c r="DA72" s="56">
        <v>0</v>
      </c>
      <c r="DB72" s="56">
        <v>0</v>
      </c>
      <c r="DC72" s="56">
        <v>0</v>
      </c>
      <c r="DD72" s="56">
        <v>0</v>
      </c>
      <c r="DE72" s="56">
        <v>0</v>
      </c>
      <c r="DF72" s="56">
        <v>0</v>
      </c>
      <c r="DG72" s="63">
        <v>0</v>
      </c>
    </row>
    <row r="73" spans="1:111" ht="15.4" customHeight="1">
      <c r="A73" s="92" t="s">
        <v>1473</v>
      </c>
      <c r="B73" s="93"/>
      <c r="C73" s="93"/>
      <c r="D73" s="57" t="s">
        <v>1372</v>
      </c>
      <c r="E73" s="56">
        <v>62832854.859999999</v>
      </c>
      <c r="F73" s="56">
        <v>43402479.75</v>
      </c>
      <c r="G73" s="56">
        <v>11180221.15</v>
      </c>
      <c r="H73" s="56">
        <v>16304514</v>
      </c>
      <c r="I73" s="56">
        <v>6942393.5</v>
      </c>
      <c r="J73" s="56">
        <v>280960.90000000002</v>
      </c>
      <c r="K73" s="56">
        <v>1238664</v>
      </c>
      <c r="L73" s="56">
        <v>4998737.58</v>
      </c>
      <c r="M73" s="56">
        <v>1656976.34</v>
      </c>
      <c r="N73" s="56">
        <v>6080</v>
      </c>
      <c r="O73" s="56">
        <v>0</v>
      </c>
      <c r="P73" s="56">
        <v>793932.28</v>
      </c>
      <c r="Q73" s="56">
        <v>0</v>
      </c>
      <c r="R73" s="56">
        <v>0</v>
      </c>
      <c r="S73" s="56">
        <v>0</v>
      </c>
      <c r="T73" s="56">
        <v>18377732.710000001</v>
      </c>
      <c r="U73" s="56">
        <v>831282.42</v>
      </c>
      <c r="V73" s="56">
        <v>1214222.3999999999</v>
      </c>
      <c r="W73" s="56">
        <v>12176.26</v>
      </c>
      <c r="X73" s="56">
        <v>2819.35</v>
      </c>
      <c r="Y73" s="56">
        <v>360046.95</v>
      </c>
      <c r="Z73" s="56">
        <v>1100802.6499999999</v>
      </c>
      <c r="AA73" s="56">
        <v>2072005.95</v>
      </c>
      <c r="AB73" s="56">
        <v>17753.22</v>
      </c>
      <c r="AC73" s="56">
        <v>231800</v>
      </c>
      <c r="AD73" s="56">
        <v>1092072.07</v>
      </c>
      <c r="AE73" s="56">
        <v>0</v>
      </c>
      <c r="AF73" s="56">
        <v>1044512.21</v>
      </c>
      <c r="AG73" s="56">
        <v>950364.8</v>
      </c>
      <c r="AH73" s="56">
        <v>2430</v>
      </c>
      <c r="AI73" s="56">
        <v>141049.75</v>
      </c>
      <c r="AJ73" s="56">
        <v>175420</v>
      </c>
      <c r="AK73" s="56">
        <v>805075.12</v>
      </c>
      <c r="AL73" s="56">
        <v>379092.55</v>
      </c>
      <c r="AM73" s="56">
        <v>0</v>
      </c>
      <c r="AN73" s="56">
        <v>3655582.34</v>
      </c>
      <c r="AO73" s="56">
        <v>1398510.24</v>
      </c>
      <c r="AP73" s="56">
        <v>0</v>
      </c>
      <c r="AQ73" s="56">
        <v>0</v>
      </c>
      <c r="AR73" s="56">
        <v>1049398.23</v>
      </c>
      <c r="AS73" s="56">
        <v>1639120</v>
      </c>
      <c r="AT73" s="56">
        <v>0</v>
      </c>
      <c r="AU73" s="56">
        <v>202196.2</v>
      </c>
      <c r="AV73" s="56">
        <v>1052642.3999999999</v>
      </c>
      <c r="AW73" s="56">
        <v>0</v>
      </c>
      <c r="AX73" s="56">
        <v>0</v>
      </c>
      <c r="AY73" s="56">
        <v>0</v>
      </c>
      <c r="AZ73" s="56">
        <v>0</v>
      </c>
      <c r="BA73" s="56">
        <v>463830</v>
      </c>
      <c r="BB73" s="56">
        <v>78261.600000000006</v>
      </c>
      <c r="BC73" s="56">
        <v>510550.8</v>
      </c>
      <c r="BD73" s="56">
        <v>0</v>
      </c>
      <c r="BE73" s="56">
        <v>0</v>
      </c>
      <c r="BF73" s="56">
        <v>0</v>
      </c>
      <c r="BG73" s="56">
        <v>0</v>
      </c>
      <c r="BH73" s="56">
        <v>0</v>
      </c>
      <c r="BI73" s="56">
        <v>0</v>
      </c>
      <c r="BJ73" s="56">
        <v>0</v>
      </c>
      <c r="BK73" s="56">
        <v>0</v>
      </c>
      <c r="BL73" s="56">
        <v>0</v>
      </c>
      <c r="BM73" s="56">
        <v>0</v>
      </c>
      <c r="BN73" s="56">
        <v>0</v>
      </c>
      <c r="BO73" s="56">
        <v>0</v>
      </c>
      <c r="BP73" s="56">
        <v>0</v>
      </c>
      <c r="BQ73" s="56">
        <v>0</v>
      </c>
      <c r="BR73" s="56">
        <v>0</v>
      </c>
      <c r="BS73" s="56">
        <v>0</v>
      </c>
      <c r="BT73" s="56">
        <v>0</v>
      </c>
      <c r="BU73" s="56">
        <v>0</v>
      </c>
      <c r="BV73" s="56">
        <v>0</v>
      </c>
      <c r="BW73" s="56">
        <v>0</v>
      </c>
      <c r="BX73" s="56">
        <v>0</v>
      </c>
      <c r="BY73" s="56">
        <v>0</v>
      </c>
      <c r="BZ73" s="56">
        <v>0</v>
      </c>
      <c r="CA73" s="56">
        <v>0</v>
      </c>
      <c r="CB73" s="56">
        <v>0</v>
      </c>
      <c r="CC73" s="56">
        <v>0</v>
      </c>
      <c r="CD73" s="56">
        <v>0</v>
      </c>
      <c r="CE73" s="56">
        <v>0</v>
      </c>
      <c r="CF73" s="56">
        <v>0</v>
      </c>
      <c r="CG73" s="56">
        <v>0</v>
      </c>
      <c r="CH73" s="56">
        <v>0</v>
      </c>
      <c r="CI73" s="56">
        <v>0</v>
      </c>
      <c r="CJ73" s="56">
        <v>0</v>
      </c>
      <c r="CK73" s="56">
        <v>0</v>
      </c>
      <c r="CL73" s="56">
        <v>0</v>
      </c>
      <c r="CM73" s="56">
        <v>0</v>
      </c>
      <c r="CN73" s="56">
        <v>0</v>
      </c>
      <c r="CO73" s="56">
        <v>0</v>
      </c>
      <c r="CP73" s="56">
        <v>0</v>
      </c>
      <c r="CQ73" s="56">
        <v>0</v>
      </c>
      <c r="CR73" s="56">
        <v>0</v>
      </c>
      <c r="CS73" s="56">
        <v>0</v>
      </c>
      <c r="CT73" s="56">
        <v>0</v>
      </c>
      <c r="CU73" s="56">
        <v>0</v>
      </c>
      <c r="CV73" s="56">
        <v>0</v>
      </c>
      <c r="CW73" s="56">
        <v>0</v>
      </c>
      <c r="CX73" s="56">
        <v>0</v>
      </c>
      <c r="CY73" s="56">
        <v>0</v>
      </c>
      <c r="CZ73" s="56">
        <v>0</v>
      </c>
      <c r="DA73" s="56">
        <v>0</v>
      </c>
      <c r="DB73" s="56">
        <v>0</v>
      </c>
      <c r="DC73" s="56">
        <v>0</v>
      </c>
      <c r="DD73" s="56">
        <v>0</v>
      </c>
      <c r="DE73" s="56">
        <v>0</v>
      </c>
      <c r="DF73" s="56">
        <v>0</v>
      </c>
      <c r="DG73" s="63">
        <v>0</v>
      </c>
    </row>
    <row r="74" spans="1:111" ht="15.4" customHeight="1">
      <c r="A74" s="92" t="s">
        <v>1474</v>
      </c>
      <c r="B74" s="93"/>
      <c r="C74" s="93"/>
      <c r="D74" s="57" t="s">
        <v>1475</v>
      </c>
      <c r="E74" s="56">
        <v>974305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974305</v>
      </c>
      <c r="U74" s="56">
        <v>0</v>
      </c>
      <c r="V74" s="56">
        <v>0</v>
      </c>
      <c r="W74" s="56">
        <v>0</v>
      </c>
      <c r="X74" s="56">
        <v>0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200000</v>
      </c>
      <c r="AG74" s="56">
        <v>0</v>
      </c>
      <c r="AH74" s="56">
        <v>0</v>
      </c>
      <c r="AI74" s="56">
        <v>0</v>
      </c>
      <c r="AJ74" s="56">
        <v>0</v>
      </c>
      <c r="AK74" s="56">
        <v>0</v>
      </c>
      <c r="AL74" s="56">
        <v>0</v>
      </c>
      <c r="AM74" s="56">
        <v>0</v>
      </c>
      <c r="AN74" s="56">
        <v>724305</v>
      </c>
      <c r="AO74" s="56">
        <v>0</v>
      </c>
      <c r="AP74" s="56">
        <v>0</v>
      </c>
      <c r="AQ74" s="56">
        <v>0</v>
      </c>
      <c r="AR74" s="56">
        <v>0</v>
      </c>
      <c r="AS74" s="56">
        <v>0</v>
      </c>
      <c r="AT74" s="56">
        <v>0</v>
      </c>
      <c r="AU74" s="56">
        <v>50000</v>
      </c>
      <c r="AV74" s="56">
        <v>0</v>
      </c>
      <c r="AW74" s="56">
        <v>0</v>
      </c>
      <c r="AX74" s="56">
        <v>0</v>
      </c>
      <c r="AY74" s="56">
        <v>0</v>
      </c>
      <c r="AZ74" s="56">
        <v>0</v>
      </c>
      <c r="BA74" s="56">
        <v>0</v>
      </c>
      <c r="BB74" s="56">
        <v>0</v>
      </c>
      <c r="BC74" s="56">
        <v>0</v>
      </c>
      <c r="BD74" s="56">
        <v>0</v>
      </c>
      <c r="BE74" s="56">
        <v>0</v>
      </c>
      <c r="BF74" s="56">
        <v>0</v>
      </c>
      <c r="BG74" s="56">
        <v>0</v>
      </c>
      <c r="BH74" s="56">
        <v>0</v>
      </c>
      <c r="BI74" s="56">
        <v>0</v>
      </c>
      <c r="BJ74" s="56">
        <v>0</v>
      </c>
      <c r="BK74" s="56">
        <v>0</v>
      </c>
      <c r="BL74" s="56">
        <v>0</v>
      </c>
      <c r="BM74" s="56">
        <v>0</v>
      </c>
      <c r="BN74" s="56">
        <v>0</v>
      </c>
      <c r="BO74" s="56">
        <v>0</v>
      </c>
      <c r="BP74" s="56">
        <v>0</v>
      </c>
      <c r="BQ74" s="56">
        <v>0</v>
      </c>
      <c r="BR74" s="56">
        <v>0</v>
      </c>
      <c r="BS74" s="56">
        <v>0</v>
      </c>
      <c r="BT74" s="56">
        <v>0</v>
      </c>
      <c r="BU74" s="56">
        <v>0</v>
      </c>
      <c r="BV74" s="56">
        <v>0</v>
      </c>
      <c r="BW74" s="56">
        <v>0</v>
      </c>
      <c r="BX74" s="56">
        <v>0</v>
      </c>
      <c r="BY74" s="56">
        <v>0</v>
      </c>
      <c r="BZ74" s="56">
        <v>0</v>
      </c>
      <c r="CA74" s="56">
        <v>0</v>
      </c>
      <c r="CB74" s="56">
        <v>0</v>
      </c>
      <c r="CC74" s="56">
        <v>0</v>
      </c>
      <c r="CD74" s="56">
        <v>0</v>
      </c>
      <c r="CE74" s="56">
        <v>0</v>
      </c>
      <c r="CF74" s="56">
        <v>0</v>
      </c>
      <c r="CG74" s="56">
        <v>0</v>
      </c>
      <c r="CH74" s="56">
        <v>0</v>
      </c>
      <c r="CI74" s="56">
        <v>0</v>
      </c>
      <c r="CJ74" s="56">
        <v>0</v>
      </c>
      <c r="CK74" s="56">
        <v>0</v>
      </c>
      <c r="CL74" s="56">
        <v>0</v>
      </c>
      <c r="CM74" s="56">
        <v>0</v>
      </c>
      <c r="CN74" s="56">
        <v>0</v>
      </c>
      <c r="CO74" s="56">
        <v>0</v>
      </c>
      <c r="CP74" s="56">
        <v>0</v>
      </c>
      <c r="CQ74" s="56">
        <v>0</v>
      </c>
      <c r="CR74" s="56">
        <v>0</v>
      </c>
      <c r="CS74" s="56">
        <v>0</v>
      </c>
      <c r="CT74" s="56">
        <v>0</v>
      </c>
      <c r="CU74" s="56">
        <v>0</v>
      </c>
      <c r="CV74" s="56">
        <v>0</v>
      </c>
      <c r="CW74" s="56">
        <v>0</v>
      </c>
      <c r="CX74" s="56">
        <v>0</v>
      </c>
      <c r="CY74" s="56">
        <v>0</v>
      </c>
      <c r="CZ74" s="56">
        <v>0</v>
      </c>
      <c r="DA74" s="56">
        <v>0</v>
      </c>
      <c r="DB74" s="56">
        <v>0</v>
      </c>
      <c r="DC74" s="56">
        <v>0</v>
      </c>
      <c r="DD74" s="56">
        <v>0</v>
      </c>
      <c r="DE74" s="56">
        <v>0</v>
      </c>
      <c r="DF74" s="56">
        <v>0</v>
      </c>
      <c r="DG74" s="63">
        <v>0</v>
      </c>
    </row>
    <row r="75" spans="1:111" ht="15.4" customHeight="1">
      <c r="A75" s="92" t="s">
        <v>1476</v>
      </c>
      <c r="B75" s="93"/>
      <c r="C75" s="93"/>
      <c r="D75" s="57" t="s">
        <v>1477</v>
      </c>
      <c r="E75" s="56">
        <v>188000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188000</v>
      </c>
      <c r="U75" s="56">
        <v>0</v>
      </c>
      <c r="V75" s="56">
        <v>0</v>
      </c>
      <c r="W75" s="56">
        <v>0</v>
      </c>
      <c r="X75" s="56">
        <v>0</v>
      </c>
      <c r="Y75" s="56">
        <v>0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  <c r="AG75" s="56">
        <v>0</v>
      </c>
      <c r="AH75" s="56">
        <v>0</v>
      </c>
      <c r="AI75" s="56">
        <v>0</v>
      </c>
      <c r="AJ75" s="56">
        <v>0</v>
      </c>
      <c r="AK75" s="56">
        <v>188000</v>
      </c>
      <c r="AL75" s="56">
        <v>0</v>
      </c>
      <c r="AM75" s="56">
        <v>0</v>
      </c>
      <c r="AN75" s="56">
        <v>0</v>
      </c>
      <c r="AO75" s="56">
        <v>0</v>
      </c>
      <c r="AP75" s="56">
        <v>0</v>
      </c>
      <c r="AQ75" s="56">
        <v>0</v>
      </c>
      <c r="AR75" s="56">
        <v>0</v>
      </c>
      <c r="AS75" s="56">
        <v>0</v>
      </c>
      <c r="AT75" s="56">
        <v>0</v>
      </c>
      <c r="AU75" s="56">
        <v>0</v>
      </c>
      <c r="AV75" s="56">
        <v>0</v>
      </c>
      <c r="AW75" s="56">
        <v>0</v>
      </c>
      <c r="AX75" s="56">
        <v>0</v>
      </c>
      <c r="AY75" s="56">
        <v>0</v>
      </c>
      <c r="AZ75" s="56">
        <v>0</v>
      </c>
      <c r="BA75" s="56">
        <v>0</v>
      </c>
      <c r="BB75" s="56">
        <v>0</v>
      </c>
      <c r="BC75" s="56">
        <v>0</v>
      </c>
      <c r="BD75" s="56">
        <v>0</v>
      </c>
      <c r="BE75" s="56">
        <v>0</v>
      </c>
      <c r="BF75" s="56">
        <v>0</v>
      </c>
      <c r="BG75" s="56">
        <v>0</v>
      </c>
      <c r="BH75" s="56">
        <v>0</v>
      </c>
      <c r="BI75" s="56">
        <v>0</v>
      </c>
      <c r="BJ75" s="56">
        <v>0</v>
      </c>
      <c r="BK75" s="56">
        <v>0</v>
      </c>
      <c r="BL75" s="56">
        <v>0</v>
      </c>
      <c r="BM75" s="56">
        <v>0</v>
      </c>
      <c r="BN75" s="56">
        <v>0</v>
      </c>
      <c r="BO75" s="56">
        <v>0</v>
      </c>
      <c r="BP75" s="56">
        <v>0</v>
      </c>
      <c r="BQ75" s="56">
        <v>0</v>
      </c>
      <c r="BR75" s="56">
        <v>0</v>
      </c>
      <c r="BS75" s="56">
        <v>0</v>
      </c>
      <c r="BT75" s="56">
        <v>0</v>
      </c>
      <c r="BU75" s="56">
        <v>0</v>
      </c>
      <c r="BV75" s="56">
        <v>0</v>
      </c>
      <c r="BW75" s="56">
        <v>0</v>
      </c>
      <c r="BX75" s="56">
        <v>0</v>
      </c>
      <c r="BY75" s="56">
        <v>0</v>
      </c>
      <c r="BZ75" s="56">
        <v>0</v>
      </c>
      <c r="CA75" s="56">
        <v>0</v>
      </c>
      <c r="CB75" s="56">
        <v>0</v>
      </c>
      <c r="CC75" s="56">
        <v>0</v>
      </c>
      <c r="CD75" s="56">
        <v>0</v>
      </c>
      <c r="CE75" s="56">
        <v>0</v>
      </c>
      <c r="CF75" s="56">
        <v>0</v>
      </c>
      <c r="CG75" s="56">
        <v>0</v>
      </c>
      <c r="CH75" s="56">
        <v>0</v>
      </c>
      <c r="CI75" s="56">
        <v>0</v>
      </c>
      <c r="CJ75" s="56">
        <v>0</v>
      </c>
      <c r="CK75" s="56">
        <v>0</v>
      </c>
      <c r="CL75" s="56">
        <v>0</v>
      </c>
      <c r="CM75" s="56">
        <v>0</v>
      </c>
      <c r="CN75" s="56">
        <v>0</v>
      </c>
      <c r="CO75" s="56">
        <v>0</v>
      </c>
      <c r="CP75" s="56">
        <v>0</v>
      </c>
      <c r="CQ75" s="56">
        <v>0</v>
      </c>
      <c r="CR75" s="56">
        <v>0</v>
      </c>
      <c r="CS75" s="56">
        <v>0</v>
      </c>
      <c r="CT75" s="56">
        <v>0</v>
      </c>
      <c r="CU75" s="56">
        <v>0</v>
      </c>
      <c r="CV75" s="56">
        <v>0</v>
      </c>
      <c r="CW75" s="56">
        <v>0</v>
      </c>
      <c r="CX75" s="56">
        <v>0</v>
      </c>
      <c r="CY75" s="56">
        <v>0</v>
      </c>
      <c r="CZ75" s="56">
        <v>0</v>
      </c>
      <c r="DA75" s="56">
        <v>0</v>
      </c>
      <c r="DB75" s="56">
        <v>0</v>
      </c>
      <c r="DC75" s="56">
        <v>0</v>
      </c>
      <c r="DD75" s="56">
        <v>0</v>
      </c>
      <c r="DE75" s="56">
        <v>0</v>
      </c>
      <c r="DF75" s="56">
        <v>0</v>
      </c>
      <c r="DG75" s="63">
        <v>0</v>
      </c>
    </row>
    <row r="76" spans="1:111" ht="15.4" customHeight="1">
      <c r="A76" s="92" t="s">
        <v>1478</v>
      </c>
      <c r="B76" s="93"/>
      <c r="C76" s="93"/>
      <c r="D76" s="57" t="s">
        <v>1479</v>
      </c>
      <c r="E76" s="56">
        <v>22796169.899999999</v>
      </c>
      <c r="F76" s="56">
        <v>8754743.7400000002</v>
      </c>
      <c r="G76" s="56">
        <v>0</v>
      </c>
      <c r="H76" s="56">
        <v>1106020</v>
      </c>
      <c r="I76" s="56">
        <v>3930881.5</v>
      </c>
      <c r="J76" s="56">
        <v>0</v>
      </c>
      <c r="K76" s="56">
        <v>0</v>
      </c>
      <c r="L76" s="56">
        <v>0</v>
      </c>
      <c r="M76" s="56">
        <v>0</v>
      </c>
      <c r="N76" s="56">
        <v>256776.52</v>
      </c>
      <c r="O76" s="56">
        <v>0</v>
      </c>
      <c r="P76" s="56">
        <v>0</v>
      </c>
      <c r="Q76" s="56">
        <v>0</v>
      </c>
      <c r="R76" s="56">
        <v>0</v>
      </c>
      <c r="S76" s="56">
        <v>3461065.72</v>
      </c>
      <c r="T76" s="56">
        <v>7906262.4100000001</v>
      </c>
      <c r="U76" s="56">
        <v>5491</v>
      </c>
      <c r="V76" s="56">
        <v>84168</v>
      </c>
      <c r="W76" s="56">
        <v>25201.82</v>
      </c>
      <c r="X76" s="56">
        <v>0</v>
      </c>
      <c r="Y76" s="56">
        <v>9600</v>
      </c>
      <c r="Z76" s="56">
        <v>49506.44</v>
      </c>
      <c r="AA76" s="56">
        <v>33415.25</v>
      </c>
      <c r="AB76" s="56">
        <v>0</v>
      </c>
      <c r="AC76" s="56">
        <v>100200</v>
      </c>
      <c r="AD76" s="56">
        <v>104899.24</v>
      </c>
      <c r="AE76" s="56">
        <v>0</v>
      </c>
      <c r="AF76" s="56">
        <v>798184.89</v>
      </c>
      <c r="AG76" s="56">
        <v>479650</v>
      </c>
      <c r="AH76" s="56">
        <v>0</v>
      </c>
      <c r="AI76" s="56">
        <v>1059</v>
      </c>
      <c r="AJ76" s="56">
        <v>0</v>
      </c>
      <c r="AK76" s="56">
        <v>1102434.99</v>
      </c>
      <c r="AL76" s="56">
        <v>0</v>
      </c>
      <c r="AM76" s="56">
        <v>0</v>
      </c>
      <c r="AN76" s="56">
        <v>2470</v>
      </c>
      <c r="AO76" s="56">
        <v>4056038.18</v>
      </c>
      <c r="AP76" s="56">
        <v>0</v>
      </c>
      <c r="AQ76" s="56">
        <v>0</v>
      </c>
      <c r="AR76" s="56">
        <v>329462.59999999998</v>
      </c>
      <c r="AS76" s="56">
        <v>0</v>
      </c>
      <c r="AT76" s="56">
        <v>0</v>
      </c>
      <c r="AU76" s="56">
        <v>724481</v>
      </c>
      <c r="AV76" s="56">
        <v>100000</v>
      </c>
      <c r="AW76" s="56">
        <v>0</v>
      </c>
      <c r="AX76" s="56">
        <v>0</v>
      </c>
      <c r="AY76" s="56">
        <v>0</v>
      </c>
      <c r="AZ76" s="56">
        <v>0</v>
      </c>
      <c r="BA76" s="56">
        <v>100000</v>
      </c>
      <c r="BB76" s="56">
        <v>0</v>
      </c>
      <c r="BC76" s="56">
        <v>0</v>
      </c>
      <c r="BD76" s="56">
        <v>0</v>
      </c>
      <c r="BE76" s="56">
        <v>0</v>
      </c>
      <c r="BF76" s="56">
        <v>0</v>
      </c>
      <c r="BG76" s="56">
        <v>0</v>
      </c>
      <c r="BH76" s="56">
        <v>0</v>
      </c>
      <c r="BI76" s="56">
        <v>0</v>
      </c>
      <c r="BJ76" s="56">
        <v>0</v>
      </c>
      <c r="BK76" s="56">
        <v>0</v>
      </c>
      <c r="BL76" s="56">
        <v>0</v>
      </c>
      <c r="BM76" s="56">
        <v>0</v>
      </c>
      <c r="BN76" s="56">
        <v>0</v>
      </c>
      <c r="BO76" s="56">
        <v>0</v>
      </c>
      <c r="BP76" s="56">
        <v>0</v>
      </c>
      <c r="BQ76" s="56">
        <v>0</v>
      </c>
      <c r="BR76" s="56">
        <v>0</v>
      </c>
      <c r="BS76" s="56">
        <v>0</v>
      </c>
      <c r="BT76" s="56">
        <v>0</v>
      </c>
      <c r="BU76" s="56">
        <v>0</v>
      </c>
      <c r="BV76" s="56">
        <v>0</v>
      </c>
      <c r="BW76" s="56">
        <v>0</v>
      </c>
      <c r="BX76" s="56">
        <v>0</v>
      </c>
      <c r="BY76" s="56">
        <v>0</v>
      </c>
      <c r="BZ76" s="56">
        <v>6035163.75</v>
      </c>
      <c r="CA76" s="56">
        <v>0</v>
      </c>
      <c r="CB76" s="56">
        <v>597861.75</v>
      </c>
      <c r="CC76" s="56">
        <v>5381902</v>
      </c>
      <c r="CD76" s="56">
        <v>0</v>
      </c>
      <c r="CE76" s="56">
        <v>0</v>
      </c>
      <c r="CF76" s="56">
        <v>55400</v>
      </c>
      <c r="CG76" s="56">
        <v>0</v>
      </c>
      <c r="CH76" s="56">
        <v>0</v>
      </c>
      <c r="CI76" s="56">
        <v>0</v>
      </c>
      <c r="CJ76" s="56">
        <v>0</v>
      </c>
      <c r="CK76" s="56">
        <v>0</v>
      </c>
      <c r="CL76" s="56">
        <v>0</v>
      </c>
      <c r="CM76" s="56">
        <v>0</v>
      </c>
      <c r="CN76" s="56">
        <v>0</v>
      </c>
      <c r="CO76" s="56">
        <v>0</v>
      </c>
      <c r="CP76" s="56">
        <v>0</v>
      </c>
      <c r="CQ76" s="56">
        <v>0</v>
      </c>
      <c r="CR76" s="56">
        <v>0</v>
      </c>
      <c r="CS76" s="56">
        <v>0</v>
      </c>
      <c r="CT76" s="56">
        <v>0</v>
      </c>
      <c r="CU76" s="56">
        <v>0</v>
      </c>
      <c r="CV76" s="56">
        <v>0</v>
      </c>
      <c r="CW76" s="56">
        <v>0</v>
      </c>
      <c r="CX76" s="56">
        <v>0</v>
      </c>
      <c r="CY76" s="56">
        <v>0</v>
      </c>
      <c r="CZ76" s="56">
        <v>0</v>
      </c>
      <c r="DA76" s="56">
        <v>0</v>
      </c>
      <c r="DB76" s="56">
        <v>0</v>
      </c>
      <c r="DC76" s="56">
        <v>0</v>
      </c>
      <c r="DD76" s="56">
        <v>0</v>
      </c>
      <c r="DE76" s="56">
        <v>0</v>
      </c>
      <c r="DF76" s="56">
        <v>0</v>
      </c>
      <c r="DG76" s="63">
        <v>0</v>
      </c>
    </row>
    <row r="77" spans="1:111" ht="15.4" customHeight="1">
      <c r="A77" s="92" t="s">
        <v>1480</v>
      </c>
      <c r="B77" s="93"/>
      <c r="C77" s="93"/>
      <c r="D77" s="57" t="s">
        <v>1481</v>
      </c>
      <c r="E77" s="56">
        <v>700000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700000</v>
      </c>
      <c r="U77" s="56">
        <v>0</v>
      </c>
      <c r="V77" s="56">
        <v>0</v>
      </c>
      <c r="W77" s="56">
        <v>0</v>
      </c>
      <c r="X77" s="56">
        <v>0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56">
        <v>0</v>
      </c>
      <c r="AK77" s="56">
        <v>578475</v>
      </c>
      <c r="AL77" s="56">
        <v>0</v>
      </c>
      <c r="AM77" s="56">
        <v>0</v>
      </c>
      <c r="AN77" s="56">
        <v>121525</v>
      </c>
      <c r="AO77" s="56">
        <v>0</v>
      </c>
      <c r="AP77" s="56">
        <v>0</v>
      </c>
      <c r="AQ77" s="56">
        <v>0</v>
      </c>
      <c r="AR77" s="56">
        <v>0</v>
      </c>
      <c r="AS77" s="56">
        <v>0</v>
      </c>
      <c r="AT77" s="56">
        <v>0</v>
      </c>
      <c r="AU77" s="56">
        <v>0</v>
      </c>
      <c r="AV77" s="56">
        <v>0</v>
      </c>
      <c r="AW77" s="56">
        <v>0</v>
      </c>
      <c r="AX77" s="56">
        <v>0</v>
      </c>
      <c r="AY77" s="56">
        <v>0</v>
      </c>
      <c r="AZ77" s="56">
        <v>0</v>
      </c>
      <c r="BA77" s="56">
        <v>0</v>
      </c>
      <c r="BB77" s="56">
        <v>0</v>
      </c>
      <c r="BC77" s="56">
        <v>0</v>
      </c>
      <c r="BD77" s="56">
        <v>0</v>
      </c>
      <c r="BE77" s="56">
        <v>0</v>
      </c>
      <c r="BF77" s="56">
        <v>0</v>
      </c>
      <c r="BG77" s="56">
        <v>0</v>
      </c>
      <c r="BH77" s="56">
        <v>0</v>
      </c>
      <c r="BI77" s="56">
        <v>0</v>
      </c>
      <c r="BJ77" s="56">
        <v>0</v>
      </c>
      <c r="BK77" s="56">
        <v>0</v>
      </c>
      <c r="BL77" s="56">
        <v>0</v>
      </c>
      <c r="BM77" s="56">
        <v>0</v>
      </c>
      <c r="BN77" s="56">
        <v>0</v>
      </c>
      <c r="BO77" s="56">
        <v>0</v>
      </c>
      <c r="BP77" s="56">
        <v>0</v>
      </c>
      <c r="BQ77" s="56">
        <v>0</v>
      </c>
      <c r="BR77" s="56">
        <v>0</v>
      </c>
      <c r="BS77" s="56">
        <v>0</v>
      </c>
      <c r="BT77" s="56">
        <v>0</v>
      </c>
      <c r="BU77" s="56">
        <v>0</v>
      </c>
      <c r="BV77" s="56">
        <v>0</v>
      </c>
      <c r="BW77" s="56">
        <v>0</v>
      </c>
      <c r="BX77" s="56">
        <v>0</v>
      </c>
      <c r="BY77" s="56">
        <v>0</v>
      </c>
      <c r="BZ77" s="56">
        <v>0</v>
      </c>
      <c r="CA77" s="56">
        <v>0</v>
      </c>
      <c r="CB77" s="56">
        <v>0</v>
      </c>
      <c r="CC77" s="56">
        <v>0</v>
      </c>
      <c r="CD77" s="56">
        <v>0</v>
      </c>
      <c r="CE77" s="56">
        <v>0</v>
      </c>
      <c r="CF77" s="56">
        <v>0</v>
      </c>
      <c r="CG77" s="56">
        <v>0</v>
      </c>
      <c r="CH77" s="56">
        <v>0</v>
      </c>
      <c r="CI77" s="56">
        <v>0</v>
      </c>
      <c r="CJ77" s="56">
        <v>0</v>
      </c>
      <c r="CK77" s="56">
        <v>0</v>
      </c>
      <c r="CL77" s="56">
        <v>0</v>
      </c>
      <c r="CM77" s="56">
        <v>0</v>
      </c>
      <c r="CN77" s="56">
        <v>0</v>
      </c>
      <c r="CO77" s="56">
        <v>0</v>
      </c>
      <c r="CP77" s="56">
        <v>0</v>
      </c>
      <c r="CQ77" s="56">
        <v>0</v>
      </c>
      <c r="CR77" s="56">
        <v>0</v>
      </c>
      <c r="CS77" s="56">
        <v>0</v>
      </c>
      <c r="CT77" s="56">
        <v>0</v>
      </c>
      <c r="CU77" s="56">
        <v>0</v>
      </c>
      <c r="CV77" s="56">
        <v>0</v>
      </c>
      <c r="CW77" s="56">
        <v>0</v>
      </c>
      <c r="CX77" s="56">
        <v>0</v>
      </c>
      <c r="CY77" s="56">
        <v>0</v>
      </c>
      <c r="CZ77" s="56">
        <v>0</v>
      </c>
      <c r="DA77" s="56">
        <v>0</v>
      </c>
      <c r="DB77" s="56">
        <v>0</v>
      </c>
      <c r="DC77" s="56">
        <v>0</v>
      </c>
      <c r="DD77" s="56">
        <v>0</v>
      </c>
      <c r="DE77" s="56">
        <v>0</v>
      </c>
      <c r="DF77" s="56">
        <v>0</v>
      </c>
      <c r="DG77" s="63">
        <v>0</v>
      </c>
    </row>
    <row r="78" spans="1:111" ht="15.4" customHeight="1">
      <c r="A78" s="92" t="s">
        <v>1482</v>
      </c>
      <c r="B78" s="93"/>
      <c r="C78" s="93"/>
      <c r="D78" s="57" t="s">
        <v>1483</v>
      </c>
      <c r="E78" s="56">
        <v>3195400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  <c r="R78" s="56">
        <v>0</v>
      </c>
      <c r="S78" s="56">
        <v>0</v>
      </c>
      <c r="T78" s="56">
        <v>1101489.54</v>
      </c>
      <c r="U78" s="56">
        <v>0</v>
      </c>
      <c r="V78" s="56">
        <v>0</v>
      </c>
      <c r="W78" s="56">
        <v>0</v>
      </c>
      <c r="X78" s="56">
        <v>0</v>
      </c>
      <c r="Y78" s="56">
        <v>0</v>
      </c>
      <c r="Z78" s="56">
        <v>0</v>
      </c>
      <c r="AA78" s="56">
        <v>0</v>
      </c>
      <c r="AB78" s="56">
        <v>0</v>
      </c>
      <c r="AC78" s="56">
        <v>0</v>
      </c>
      <c r="AD78" s="56">
        <v>117000</v>
      </c>
      <c r="AE78" s="56">
        <v>0</v>
      </c>
      <c r="AF78" s="56">
        <v>576489.54</v>
      </c>
      <c r="AG78" s="56">
        <v>408000</v>
      </c>
      <c r="AH78" s="56">
        <v>0</v>
      </c>
      <c r="AI78" s="56">
        <v>0</v>
      </c>
      <c r="AJ78" s="56">
        <v>0</v>
      </c>
      <c r="AK78" s="56">
        <v>0</v>
      </c>
      <c r="AL78" s="56">
        <v>0</v>
      </c>
      <c r="AM78" s="56">
        <v>0</v>
      </c>
      <c r="AN78" s="56">
        <v>0</v>
      </c>
      <c r="AO78" s="56">
        <v>0</v>
      </c>
      <c r="AP78" s="56">
        <v>0</v>
      </c>
      <c r="AQ78" s="56">
        <v>0</v>
      </c>
      <c r="AR78" s="56">
        <v>0</v>
      </c>
      <c r="AS78" s="56">
        <v>0</v>
      </c>
      <c r="AT78" s="56">
        <v>0</v>
      </c>
      <c r="AU78" s="56">
        <v>0</v>
      </c>
      <c r="AV78" s="56">
        <v>0</v>
      </c>
      <c r="AW78" s="56">
        <v>0</v>
      </c>
      <c r="AX78" s="56">
        <v>0</v>
      </c>
      <c r="AY78" s="56">
        <v>0</v>
      </c>
      <c r="AZ78" s="56">
        <v>0</v>
      </c>
      <c r="BA78" s="56">
        <v>0</v>
      </c>
      <c r="BB78" s="56">
        <v>0</v>
      </c>
      <c r="BC78" s="56">
        <v>0</v>
      </c>
      <c r="BD78" s="56">
        <v>0</v>
      </c>
      <c r="BE78" s="56">
        <v>0</v>
      </c>
      <c r="BF78" s="56">
        <v>0</v>
      </c>
      <c r="BG78" s="56">
        <v>0</v>
      </c>
      <c r="BH78" s="56">
        <v>0</v>
      </c>
      <c r="BI78" s="56">
        <v>0</v>
      </c>
      <c r="BJ78" s="56">
        <v>0</v>
      </c>
      <c r="BK78" s="56">
        <v>0</v>
      </c>
      <c r="BL78" s="56">
        <v>0</v>
      </c>
      <c r="BM78" s="56">
        <v>0</v>
      </c>
      <c r="BN78" s="56">
        <v>0</v>
      </c>
      <c r="BO78" s="56">
        <v>0</v>
      </c>
      <c r="BP78" s="56">
        <v>0</v>
      </c>
      <c r="BQ78" s="56">
        <v>0</v>
      </c>
      <c r="BR78" s="56">
        <v>0</v>
      </c>
      <c r="BS78" s="56">
        <v>0</v>
      </c>
      <c r="BT78" s="56">
        <v>0</v>
      </c>
      <c r="BU78" s="56">
        <v>0</v>
      </c>
      <c r="BV78" s="56">
        <v>0</v>
      </c>
      <c r="BW78" s="56">
        <v>0</v>
      </c>
      <c r="BX78" s="56">
        <v>0</v>
      </c>
      <c r="BY78" s="56">
        <v>0</v>
      </c>
      <c r="BZ78" s="56">
        <v>2093910.46</v>
      </c>
      <c r="CA78" s="56">
        <v>0</v>
      </c>
      <c r="CB78" s="56">
        <v>948784.05</v>
      </c>
      <c r="CC78" s="56">
        <v>710626.41</v>
      </c>
      <c r="CD78" s="56">
        <v>0</v>
      </c>
      <c r="CE78" s="56">
        <v>0</v>
      </c>
      <c r="CF78" s="56">
        <v>434500</v>
      </c>
      <c r="CG78" s="56">
        <v>0</v>
      </c>
      <c r="CH78" s="56">
        <v>0</v>
      </c>
      <c r="CI78" s="56">
        <v>0</v>
      </c>
      <c r="CJ78" s="56">
        <v>0</v>
      </c>
      <c r="CK78" s="56">
        <v>0</v>
      </c>
      <c r="CL78" s="56">
        <v>0</v>
      </c>
      <c r="CM78" s="56">
        <v>0</v>
      </c>
      <c r="CN78" s="56">
        <v>0</v>
      </c>
      <c r="CO78" s="56">
        <v>0</v>
      </c>
      <c r="CP78" s="56">
        <v>0</v>
      </c>
      <c r="CQ78" s="56">
        <v>0</v>
      </c>
      <c r="CR78" s="56">
        <v>0</v>
      </c>
      <c r="CS78" s="56">
        <v>0</v>
      </c>
      <c r="CT78" s="56">
        <v>0</v>
      </c>
      <c r="CU78" s="56">
        <v>0</v>
      </c>
      <c r="CV78" s="56">
        <v>0</v>
      </c>
      <c r="CW78" s="56">
        <v>0</v>
      </c>
      <c r="CX78" s="56">
        <v>0</v>
      </c>
      <c r="CY78" s="56">
        <v>0</v>
      </c>
      <c r="CZ78" s="56">
        <v>0</v>
      </c>
      <c r="DA78" s="56">
        <v>0</v>
      </c>
      <c r="DB78" s="56">
        <v>0</v>
      </c>
      <c r="DC78" s="56">
        <v>0</v>
      </c>
      <c r="DD78" s="56">
        <v>0</v>
      </c>
      <c r="DE78" s="56">
        <v>0</v>
      </c>
      <c r="DF78" s="56">
        <v>0</v>
      </c>
      <c r="DG78" s="63">
        <v>0</v>
      </c>
    </row>
    <row r="79" spans="1:111" ht="15.4" customHeight="1">
      <c r="A79" s="92" t="s">
        <v>1484</v>
      </c>
      <c r="B79" s="93"/>
      <c r="C79" s="93"/>
      <c r="D79" s="57" t="s">
        <v>1485</v>
      </c>
      <c r="E79" s="56">
        <v>300000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6">
        <v>0</v>
      </c>
      <c r="T79" s="56">
        <v>300000</v>
      </c>
      <c r="U79" s="56">
        <v>0</v>
      </c>
      <c r="V79" s="56">
        <v>177718.71</v>
      </c>
      <c r="W79" s="56">
        <v>0</v>
      </c>
      <c r="X79" s="56">
        <v>0</v>
      </c>
      <c r="Y79" s="56">
        <v>600</v>
      </c>
      <c r="Z79" s="56">
        <v>0</v>
      </c>
      <c r="AA79" s="56">
        <v>7792.09</v>
      </c>
      <c r="AB79" s="56">
        <v>0</v>
      </c>
      <c r="AC79" s="56">
        <v>0</v>
      </c>
      <c r="AD79" s="56">
        <v>47669.2</v>
      </c>
      <c r="AE79" s="56">
        <v>0</v>
      </c>
      <c r="AF79" s="56">
        <v>0</v>
      </c>
      <c r="AG79" s="56">
        <v>2850</v>
      </c>
      <c r="AH79" s="56">
        <v>0</v>
      </c>
      <c r="AI79" s="56">
        <v>0</v>
      </c>
      <c r="AJ79" s="56">
        <v>0</v>
      </c>
      <c r="AK79" s="56">
        <v>0</v>
      </c>
      <c r="AL79" s="56">
        <v>0</v>
      </c>
      <c r="AM79" s="56">
        <v>0</v>
      </c>
      <c r="AN79" s="56">
        <v>0</v>
      </c>
      <c r="AO79" s="56">
        <v>0</v>
      </c>
      <c r="AP79" s="56">
        <v>0</v>
      </c>
      <c r="AQ79" s="56">
        <v>0</v>
      </c>
      <c r="AR79" s="56">
        <v>0</v>
      </c>
      <c r="AS79" s="56">
        <v>63370</v>
      </c>
      <c r="AT79" s="56">
        <v>0</v>
      </c>
      <c r="AU79" s="56">
        <v>0</v>
      </c>
      <c r="AV79" s="56">
        <v>0</v>
      </c>
      <c r="AW79" s="56">
        <v>0</v>
      </c>
      <c r="AX79" s="56">
        <v>0</v>
      </c>
      <c r="AY79" s="56">
        <v>0</v>
      </c>
      <c r="AZ79" s="56">
        <v>0</v>
      </c>
      <c r="BA79" s="56">
        <v>0</v>
      </c>
      <c r="BB79" s="56">
        <v>0</v>
      </c>
      <c r="BC79" s="56">
        <v>0</v>
      </c>
      <c r="BD79" s="56">
        <v>0</v>
      </c>
      <c r="BE79" s="56">
        <v>0</v>
      </c>
      <c r="BF79" s="56">
        <v>0</v>
      </c>
      <c r="BG79" s="56">
        <v>0</v>
      </c>
      <c r="BH79" s="56">
        <v>0</v>
      </c>
      <c r="BI79" s="56">
        <v>0</v>
      </c>
      <c r="BJ79" s="56">
        <v>0</v>
      </c>
      <c r="BK79" s="56">
        <v>0</v>
      </c>
      <c r="BL79" s="56">
        <v>0</v>
      </c>
      <c r="BM79" s="56">
        <v>0</v>
      </c>
      <c r="BN79" s="56">
        <v>0</v>
      </c>
      <c r="BO79" s="56">
        <v>0</v>
      </c>
      <c r="BP79" s="56">
        <v>0</v>
      </c>
      <c r="BQ79" s="56">
        <v>0</v>
      </c>
      <c r="BR79" s="56">
        <v>0</v>
      </c>
      <c r="BS79" s="56">
        <v>0</v>
      </c>
      <c r="BT79" s="56">
        <v>0</v>
      </c>
      <c r="BU79" s="56">
        <v>0</v>
      </c>
      <c r="BV79" s="56">
        <v>0</v>
      </c>
      <c r="BW79" s="56">
        <v>0</v>
      </c>
      <c r="BX79" s="56">
        <v>0</v>
      </c>
      <c r="BY79" s="56">
        <v>0</v>
      </c>
      <c r="BZ79" s="56">
        <v>0</v>
      </c>
      <c r="CA79" s="56">
        <v>0</v>
      </c>
      <c r="CB79" s="56">
        <v>0</v>
      </c>
      <c r="CC79" s="56">
        <v>0</v>
      </c>
      <c r="CD79" s="56">
        <v>0</v>
      </c>
      <c r="CE79" s="56">
        <v>0</v>
      </c>
      <c r="CF79" s="56">
        <v>0</v>
      </c>
      <c r="CG79" s="56">
        <v>0</v>
      </c>
      <c r="CH79" s="56">
        <v>0</v>
      </c>
      <c r="CI79" s="56">
        <v>0</v>
      </c>
      <c r="CJ79" s="56">
        <v>0</v>
      </c>
      <c r="CK79" s="56">
        <v>0</v>
      </c>
      <c r="CL79" s="56">
        <v>0</v>
      </c>
      <c r="CM79" s="56">
        <v>0</v>
      </c>
      <c r="CN79" s="56">
        <v>0</v>
      </c>
      <c r="CO79" s="56">
        <v>0</v>
      </c>
      <c r="CP79" s="56">
        <v>0</v>
      </c>
      <c r="CQ79" s="56">
        <v>0</v>
      </c>
      <c r="CR79" s="56">
        <v>0</v>
      </c>
      <c r="CS79" s="56">
        <v>0</v>
      </c>
      <c r="CT79" s="56">
        <v>0</v>
      </c>
      <c r="CU79" s="56">
        <v>0</v>
      </c>
      <c r="CV79" s="56">
        <v>0</v>
      </c>
      <c r="CW79" s="56">
        <v>0</v>
      </c>
      <c r="CX79" s="56">
        <v>0</v>
      </c>
      <c r="CY79" s="56">
        <v>0</v>
      </c>
      <c r="CZ79" s="56">
        <v>0</v>
      </c>
      <c r="DA79" s="56">
        <v>0</v>
      </c>
      <c r="DB79" s="56">
        <v>0</v>
      </c>
      <c r="DC79" s="56">
        <v>0</v>
      </c>
      <c r="DD79" s="56">
        <v>0</v>
      </c>
      <c r="DE79" s="56">
        <v>0</v>
      </c>
      <c r="DF79" s="56">
        <v>0</v>
      </c>
      <c r="DG79" s="63">
        <v>0</v>
      </c>
    </row>
    <row r="80" spans="1:111" ht="15.4" customHeight="1">
      <c r="A80" s="92" t="s">
        <v>1486</v>
      </c>
      <c r="B80" s="93"/>
      <c r="C80" s="93"/>
      <c r="D80" s="57" t="s">
        <v>1487</v>
      </c>
      <c r="E80" s="56">
        <v>300000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300000</v>
      </c>
      <c r="U80" s="56">
        <v>0</v>
      </c>
      <c r="V80" s="56">
        <v>177718.71</v>
      </c>
      <c r="W80" s="56">
        <v>0</v>
      </c>
      <c r="X80" s="56">
        <v>0</v>
      </c>
      <c r="Y80" s="56">
        <v>600</v>
      </c>
      <c r="Z80" s="56">
        <v>0</v>
      </c>
      <c r="AA80" s="56">
        <v>7792.09</v>
      </c>
      <c r="AB80" s="56">
        <v>0</v>
      </c>
      <c r="AC80" s="56">
        <v>0</v>
      </c>
      <c r="AD80" s="56">
        <v>47669.2</v>
      </c>
      <c r="AE80" s="56">
        <v>0</v>
      </c>
      <c r="AF80" s="56">
        <v>0</v>
      </c>
      <c r="AG80" s="56">
        <v>2850</v>
      </c>
      <c r="AH80" s="56">
        <v>0</v>
      </c>
      <c r="AI80" s="56">
        <v>0</v>
      </c>
      <c r="AJ80" s="56">
        <v>0</v>
      </c>
      <c r="AK80" s="56">
        <v>0</v>
      </c>
      <c r="AL80" s="56">
        <v>0</v>
      </c>
      <c r="AM80" s="56">
        <v>0</v>
      </c>
      <c r="AN80" s="56">
        <v>0</v>
      </c>
      <c r="AO80" s="56">
        <v>0</v>
      </c>
      <c r="AP80" s="56">
        <v>0</v>
      </c>
      <c r="AQ80" s="56">
        <v>0</v>
      </c>
      <c r="AR80" s="56">
        <v>0</v>
      </c>
      <c r="AS80" s="56">
        <v>63370</v>
      </c>
      <c r="AT80" s="56">
        <v>0</v>
      </c>
      <c r="AU80" s="56">
        <v>0</v>
      </c>
      <c r="AV80" s="56">
        <v>0</v>
      </c>
      <c r="AW80" s="56">
        <v>0</v>
      </c>
      <c r="AX80" s="56">
        <v>0</v>
      </c>
      <c r="AY80" s="56">
        <v>0</v>
      </c>
      <c r="AZ80" s="56">
        <v>0</v>
      </c>
      <c r="BA80" s="56">
        <v>0</v>
      </c>
      <c r="BB80" s="56">
        <v>0</v>
      </c>
      <c r="BC80" s="56">
        <v>0</v>
      </c>
      <c r="BD80" s="56">
        <v>0</v>
      </c>
      <c r="BE80" s="56">
        <v>0</v>
      </c>
      <c r="BF80" s="56">
        <v>0</v>
      </c>
      <c r="BG80" s="56">
        <v>0</v>
      </c>
      <c r="BH80" s="56">
        <v>0</v>
      </c>
      <c r="BI80" s="56">
        <v>0</v>
      </c>
      <c r="BJ80" s="56">
        <v>0</v>
      </c>
      <c r="BK80" s="56">
        <v>0</v>
      </c>
      <c r="BL80" s="56">
        <v>0</v>
      </c>
      <c r="BM80" s="56">
        <v>0</v>
      </c>
      <c r="BN80" s="56">
        <v>0</v>
      </c>
      <c r="BO80" s="56">
        <v>0</v>
      </c>
      <c r="BP80" s="56">
        <v>0</v>
      </c>
      <c r="BQ80" s="56">
        <v>0</v>
      </c>
      <c r="BR80" s="56">
        <v>0</v>
      </c>
      <c r="BS80" s="56">
        <v>0</v>
      </c>
      <c r="BT80" s="56">
        <v>0</v>
      </c>
      <c r="BU80" s="56">
        <v>0</v>
      </c>
      <c r="BV80" s="56">
        <v>0</v>
      </c>
      <c r="BW80" s="56">
        <v>0</v>
      </c>
      <c r="BX80" s="56">
        <v>0</v>
      </c>
      <c r="BY80" s="56">
        <v>0</v>
      </c>
      <c r="BZ80" s="56">
        <v>0</v>
      </c>
      <c r="CA80" s="56">
        <v>0</v>
      </c>
      <c r="CB80" s="56">
        <v>0</v>
      </c>
      <c r="CC80" s="56">
        <v>0</v>
      </c>
      <c r="CD80" s="56">
        <v>0</v>
      </c>
      <c r="CE80" s="56">
        <v>0</v>
      </c>
      <c r="CF80" s="56">
        <v>0</v>
      </c>
      <c r="CG80" s="56">
        <v>0</v>
      </c>
      <c r="CH80" s="56">
        <v>0</v>
      </c>
      <c r="CI80" s="56">
        <v>0</v>
      </c>
      <c r="CJ80" s="56">
        <v>0</v>
      </c>
      <c r="CK80" s="56">
        <v>0</v>
      </c>
      <c r="CL80" s="56">
        <v>0</v>
      </c>
      <c r="CM80" s="56">
        <v>0</v>
      </c>
      <c r="CN80" s="56">
        <v>0</v>
      </c>
      <c r="CO80" s="56">
        <v>0</v>
      </c>
      <c r="CP80" s="56">
        <v>0</v>
      </c>
      <c r="CQ80" s="56">
        <v>0</v>
      </c>
      <c r="CR80" s="56">
        <v>0</v>
      </c>
      <c r="CS80" s="56">
        <v>0</v>
      </c>
      <c r="CT80" s="56">
        <v>0</v>
      </c>
      <c r="CU80" s="56">
        <v>0</v>
      </c>
      <c r="CV80" s="56">
        <v>0</v>
      </c>
      <c r="CW80" s="56">
        <v>0</v>
      </c>
      <c r="CX80" s="56">
        <v>0</v>
      </c>
      <c r="CY80" s="56">
        <v>0</v>
      </c>
      <c r="CZ80" s="56">
        <v>0</v>
      </c>
      <c r="DA80" s="56">
        <v>0</v>
      </c>
      <c r="DB80" s="56">
        <v>0</v>
      </c>
      <c r="DC80" s="56">
        <v>0</v>
      </c>
      <c r="DD80" s="56">
        <v>0</v>
      </c>
      <c r="DE80" s="56">
        <v>0</v>
      </c>
      <c r="DF80" s="56">
        <v>0</v>
      </c>
      <c r="DG80" s="63">
        <v>0</v>
      </c>
    </row>
    <row r="81" spans="1:111" ht="15.4" customHeight="1">
      <c r="A81" s="92" t="s">
        <v>1488</v>
      </c>
      <c r="B81" s="93"/>
      <c r="C81" s="93"/>
      <c r="D81" s="57" t="s">
        <v>1489</v>
      </c>
      <c r="E81" s="56">
        <v>3000000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3000000</v>
      </c>
      <c r="U81" s="56">
        <v>0</v>
      </c>
      <c r="V81" s="56">
        <v>0</v>
      </c>
      <c r="W81" s="56">
        <v>0</v>
      </c>
      <c r="X81" s="56">
        <v>0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3000000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0</v>
      </c>
      <c r="AM81" s="56">
        <v>0</v>
      </c>
      <c r="AN81" s="56">
        <v>0</v>
      </c>
      <c r="AO81" s="56">
        <v>0</v>
      </c>
      <c r="AP81" s="56">
        <v>0</v>
      </c>
      <c r="AQ81" s="56">
        <v>0</v>
      </c>
      <c r="AR81" s="56">
        <v>0</v>
      </c>
      <c r="AS81" s="56">
        <v>0</v>
      </c>
      <c r="AT81" s="56">
        <v>0</v>
      </c>
      <c r="AU81" s="56">
        <v>0</v>
      </c>
      <c r="AV81" s="56">
        <v>0</v>
      </c>
      <c r="AW81" s="56">
        <v>0</v>
      </c>
      <c r="AX81" s="56">
        <v>0</v>
      </c>
      <c r="AY81" s="56">
        <v>0</v>
      </c>
      <c r="AZ81" s="56">
        <v>0</v>
      </c>
      <c r="BA81" s="56">
        <v>0</v>
      </c>
      <c r="BB81" s="56">
        <v>0</v>
      </c>
      <c r="BC81" s="56">
        <v>0</v>
      </c>
      <c r="BD81" s="56">
        <v>0</v>
      </c>
      <c r="BE81" s="56">
        <v>0</v>
      </c>
      <c r="BF81" s="56">
        <v>0</v>
      </c>
      <c r="BG81" s="56">
        <v>0</v>
      </c>
      <c r="BH81" s="56">
        <v>0</v>
      </c>
      <c r="BI81" s="56">
        <v>0</v>
      </c>
      <c r="BJ81" s="56">
        <v>0</v>
      </c>
      <c r="BK81" s="56">
        <v>0</v>
      </c>
      <c r="BL81" s="56">
        <v>0</v>
      </c>
      <c r="BM81" s="56">
        <v>0</v>
      </c>
      <c r="BN81" s="56">
        <v>0</v>
      </c>
      <c r="BO81" s="56">
        <v>0</v>
      </c>
      <c r="BP81" s="56">
        <v>0</v>
      </c>
      <c r="BQ81" s="56">
        <v>0</v>
      </c>
      <c r="BR81" s="56">
        <v>0</v>
      </c>
      <c r="BS81" s="56">
        <v>0</v>
      </c>
      <c r="BT81" s="56">
        <v>0</v>
      </c>
      <c r="BU81" s="56">
        <v>0</v>
      </c>
      <c r="BV81" s="56">
        <v>0</v>
      </c>
      <c r="BW81" s="56">
        <v>0</v>
      </c>
      <c r="BX81" s="56">
        <v>0</v>
      </c>
      <c r="BY81" s="56">
        <v>0</v>
      </c>
      <c r="BZ81" s="56">
        <v>0</v>
      </c>
      <c r="CA81" s="56">
        <v>0</v>
      </c>
      <c r="CB81" s="56">
        <v>0</v>
      </c>
      <c r="CC81" s="56">
        <v>0</v>
      </c>
      <c r="CD81" s="56">
        <v>0</v>
      </c>
      <c r="CE81" s="56">
        <v>0</v>
      </c>
      <c r="CF81" s="56">
        <v>0</v>
      </c>
      <c r="CG81" s="56">
        <v>0</v>
      </c>
      <c r="CH81" s="56">
        <v>0</v>
      </c>
      <c r="CI81" s="56">
        <v>0</v>
      </c>
      <c r="CJ81" s="56">
        <v>0</v>
      </c>
      <c r="CK81" s="56">
        <v>0</v>
      </c>
      <c r="CL81" s="56">
        <v>0</v>
      </c>
      <c r="CM81" s="56">
        <v>0</v>
      </c>
      <c r="CN81" s="56">
        <v>0</v>
      </c>
      <c r="CO81" s="56">
        <v>0</v>
      </c>
      <c r="CP81" s="56">
        <v>0</v>
      </c>
      <c r="CQ81" s="56">
        <v>0</v>
      </c>
      <c r="CR81" s="56">
        <v>0</v>
      </c>
      <c r="CS81" s="56">
        <v>0</v>
      </c>
      <c r="CT81" s="56">
        <v>0</v>
      </c>
      <c r="CU81" s="56">
        <v>0</v>
      </c>
      <c r="CV81" s="56">
        <v>0</v>
      </c>
      <c r="CW81" s="56">
        <v>0</v>
      </c>
      <c r="CX81" s="56">
        <v>0</v>
      </c>
      <c r="CY81" s="56">
        <v>0</v>
      </c>
      <c r="CZ81" s="56">
        <v>0</v>
      </c>
      <c r="DA81" s="56">
        <v>0</v>
      </c>
      <c r="DB81" s="56">
        <v>0</v>
      </c>
      <c r="DC81" s="56">
        <v>0</v>
      </c>
      <c r="DD81" s="56">
        <v>0</v>
      </c>
      <c r="DE81" s="56">
        <v>0</v>
      </c>
      <c r="DF81" s="56">
        <v>0</v>
      </c>
      <c r="DG81" s="63">
        <v>0</v>
      </c>
    </row>
    <row r="82" spans="1:111" ht="15.4" customHeight="1">
      <c r="A82" s="92" t="s">
        <v>1490</v>
      </c>
      <c r="B82" s="93"/>
      <c r="C82" s="93"/>
      <c r="D82" s="57" t="s">
        <v>1491</v>
      </c>
      <c r="E82" s="56">
        <v>3000000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3000000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3000000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0</v>
      </c>
      <c r="AR82" s="56">
        <v>0</v>
      </c>
      <c r="AS82" s="56">
        <v>0</v>
      </c>
      <c r="AT82" s="56">
        <v>0</v>
      </c>
      <c r="AU82" s="56">
        <v>0</v>
      </c>
      <c r="AV82" s="56">
        <v>0</v>
      </c>
      <c r="AW82" s="56">
        <v>0</v>
      </c>
      <c r="AX82" s="56">
        <v>0</v>
      </c>
      <c r="AY82" s="56">
        <v>0</v>
      </c>
      <c r="AZ82" s="56">
        <v>0</v>
      </c>
      <c r="BA82" s="56">
        <v>0</v>
      </c>
      <c r="BB82" s="56">
        <v>0</v>
      </c>
      <c r="BC82" s="56">
        <v>0</v>
      </c>
      <c r="BD82" s="56">
        <v>0</v>
      </c>
      <c r="BE82" s="56">
        <v>0</v>
      </c>
      <c r="BF82" s="56">
        <v>0</v>
      </c>
      <c r="BG82" s="56">
        <v>0</v>
      </c>
      <c r="BH82" s="56">
        <v>0</v>
      </c>
      <c r="BI82" s="56">
        <v>0</v>
      </c>
      <c r="BJ82" s="56">
        <v>0</v>
      </c>
      <c r="BK82" s="56">
        <v>0</v>
      </c>
      <c r="BL82" s="56">
        <v>0</v>
      </c>
      <c r="BM82" s="56">
        <v>0</v>
      </c>
      <c r="BN82" s="56">
        <v>0</v>
      </c>
      <c r="BO82" s="56">
        <v>0</v>
      </c>
      <c r="BP82" s="56">
        <v>0</v>
      </c>
      <c r="BQ82" s="56">
        <v>0</v>
      </c>
      <c r="BR82" s="56">
        <v>0</v>
      </c>
      <c r="BS82" s="56">
        <v>0</v>
      </c>
      <c r="BT82" s="56">
        <v>0</v>
      </c>
      <c r="BU82" s="56">
        <v>0</v>
      </c>
      <c r="BV82" s="56">
        <v>0</v>
      </c>
      <c r="BW82" s="56">
        <v>0</v>
      </c>
      <c r="BX82" s="56">
        <v>0</v>
      </c>
      <c r="BY82" s="56">
        <v>0</v>
      </c>
      <c r="BZ82" s="56">
        <v>0</v>
      </c>
      <c r="CA82" s="56">
        <v>0</v>
      </c>
      <c r="CB82" s="56">
        <v>0</v>
      </c>
      <c r="CC82" s="56">
        <v>0</v>
      </c>
      <c r="CD82" s="56">
        <v>0</v>
      </c>
      <c r="CE82" s="56">
        <v>0</v>
      </c>
      <c r="CF82" s="56">
        <v>0</v>
      </c>
      <c r="CG82" s="56">
        <v>0</v>
      </c>
      <c r="CH82" s="56">
        <v>0</v>
      </c>
      <c r="CI82" s="56">
        <v>0</v>
      </c>
      <c r="CJ82" s="56">
        <v>0</v>
      </c>
      <c r="CK82" s="56">
        <v>0</v>
      </c>
      <c r="CL82" s="56">
        <v>0</v>
      </c>
      <c r="CM82" s="56">
        <v>0</v>
      </c>
      <c r="CN82" s="56">
        <v>0</v>
      </c>
      <c r="CO82" s="56">
        <v>0</v>
      </c>
      <c r="CP82" s="56">
        <v>0</v>
      </c>
      <c r="CQ82" s="56">
        <v>0</v>
      </c>
      <c r="CR82" s="56">
        <v>0</v>
      </c>
      <c r="CS82" s="56">
        <v>0</v>
      </c>
      <c r="CT82" s="56">
        <v>0</v>
      </c>
      <c r="CU82" s="56">
        <v>0</v>
      </c>
      <c r="CV82" s="56">
        <v>0</v>
      </c>
      <c r="CW82" s="56">
        <v>0</v>
      </c>
      <c r="CX82" s="56">
        <v>0</v>
      </c>
      <c r="CY82" s="56">
        <v>0</v>
      </c>
      <c r="CZ82" s="56">
        <v>0</v>
      </c>
      <c r="DA82" s="56">
        <v>0</v>
      </c>
      <c r="DB82" s="56">
        <v>0</v>
      </c>
      <c r="DC82" s="56">
        <v>0</v>
      </c>
      <c r="DD82" s="56">
        <v>0</v>
      </c>
      <c r="DE82" s="56">
        <v>0</v>
      </c>
      <c r="DF82" s="56">
        <v>0</v>
      </c>
      <c r="DG82" s="63">
        <v>0</v>
      </c>
    </row>
    <row r="83" spans="1:111" ht="15.4" customHeight="1">
      <c r="A83" s="92" t="s">
        <v>1492</v>
      </c>
      <c r="B83" s="93"/>
      <c r="C83" s="93"/>
      <c r="D83" s="57" t="s">
        <v>347</v>
      </c>
      <c r="E83" s="56">
        <v>79766128.689999998</v>
      </c>
      <c r="F83" s="56">
        <v>18427257.079999998</v>
      </c>
      <c r="G83" s="56">
        <v>4035550</v>
      </c>
      <c r="H83" s="56">
        <v>2487597.7000000002</v>
      </c>
      <c r="I83" s="56">
        <v>1427212.04</v>
      </c>
      <c r="J83" s="56">
        <v>77220</v>
      </c>
      <c r="K83" s="56">
        <v>5667908.6399999997</v>
      </c>
      <c r="L83" s="56">
        <v>1598227.9</v>
      </c>
      <c r="M83" s="56">
        <v>639619.89</v>
      </c>
      <c r="N83" s="56">
        <v>1091468.04</v>
      </c>
      <c r="O83" s="56">
        <v>0</v>
      </c>
      <c r="P83" s="56">
        <v>1108176.23</v>
      </c>
      <c r="Q83" s="56">
        <v>0</v>
      </c>
      <c r="R83" s="56">
        <v>0</v>
      </c>
      <c r="S83" s="56">
        <v>294276.64</v>
      </c>
      <c r="T83" s="56">
        <v>59558243.619999997</v>
      </c>
      <c r="U83" s="56">
        <v>285856.61</v>
      </c>
      <c r="V83" s="56">
        <v>58507.4</v>
      </c>
      <c r="W83" s="56">
        <v>277682</v>
      </c>
      <c r="X83" s="56">
        <v>586.46</v>
      </c>
      <c r="Y83" s="56">
        <v>12264</v>
      </c>
      <c r="Z83" s="56">
        <v>716581.48</v>
      </c>
      <c r="AA83" s="56">
        <v>262676.78999999998</v>
      </c>
      <c r="AB83" s="56">
        <v>0</v>
      </c>
      <c r="AC83" s="56">
        <v>0</v>
      </c>
      <c r="AD83" s="56">
        <v>193388.35</v>
      </c>
      <c r="AE83" s="56">
        <v>0</v>
      </c>
      <c r="AF83" s="56">
        <v>894244.04</v>
      </c>
      <c r="AG83" s="56">
        <v>625821</v>
      </c>
      <c r="AH83" s="56">
        <v>91692.76</v>
      </c>
      <c r="AI83" s="56">
        <v>1204135.3999999999</v>
      </c>
      <c r="AJ83" s="56">
        <v>22961</v>
      </c>
      <c r="AK83" s="56">
        <v>2181056.6</v>
      </c>
      <c r="AL83" s="56">
        <v>0</v>
      </c>
      <c r="AM83" s="56">
        <v>0</v>
      </c>
      <c r="AN83" s="56">
        <v>748004.64</v>
      </c>
      <c r="AO83" s="56">
        <v>51607240.100000001</v>
      </c>
      <c r="AP83" s="56">
        <v>19379.060000000001</v>
      </c>
      <c r="AQ83" s="56">
        <v>6180</v>
      </c>
      <c r="AR83" s="56">
        <v>5132</v>
      </c>
      <c r="AS83" s="56">
        <v>19300</v>
      </c>
      <c r="AT83" s="56">
        <v>0</v>
      </c>
      <c r="AU83" s="56">
        <v>325553.93</v>
      </c>
      <c r="AV83" s="56">
        <v>16422</v>
      </c>
      <c r="AW83" s="56">
        <v>0</v>
      </c>
      <c r="AX83" s="56">
        <v>0</v>
      </c>
      <c r="AY83" s="56">
        <v>0</v>
      </c>
      <c r="AZ83" s="56">
        <v>0</v>
      </c>
      <c r="BA83" s="56">
        <v>9866</v>
      </c>
      <c r="BB83" s="56">
        <v>0</v>
      </c>
      <c r="BC83" s="56">
        <v>6556</v>
      </c>
      <c r="BD83" s="56">
        <v>0</v>
      </c>
      <c r="BE83" s="56">
        <v>0</v>
      </c>
      <c r="BF83" s="56">
        <v>0</v>
      </c>
      <c r="BG83" s="56">
        <v>0</v>
      </c>
      <c r="BH83" s="56">
        <v>0</v>
      </c>
      <c r="BI83" s="56">
        <v>0</v>
      </c>
      <c r="BJ83" s="56">
        <v>0</v>
      </c>
      <c r="BK83" s="56">
        <v>0</v>
      </c>
      <c r="BL83" s="56">
        <v>0</v>
      </c>
      <c r="BM83" s="56">
        <v>0</v>
      </c>
      <c r="BN83" s="56">
        <v>0</v>
      </c>
      <c r="BO83" s="56">
        <v>0</v>
      </c>
      <c r="BP83" s="56">
        <v>0</v>
      </c>
      <c r="BQ83" s="56">
        <v>0</v>
      </c>
      <c r="BR83" s="56">
        <v>0</v>
      </c>
      <c r="BS83" s="56">
        <v>0</v>
      </c>
      <c r="BT83" s="56">
        <v>0</v>
      </c>
      <c r="BU83" s="56">
        <v>0</v>
      </c>
      <c r="BV83" s="56">
        <v>0</v>
      </c>
      <c r="BW83" s="56">
        <v>0</v>
      </c>
      <c r="BX83" s="56">
        <v>0</v>
      </c>
      <c r="BY83" s="56">
        <v>0</v>
      </c>
      <c r="BZ83" s="56">
        <v>1764205.99</v>
      </c>
      <c r="CA83" s="56">
        <v>0</v>
      </c>
      <c r="CB83" s="56">
        <v>552032.69999999995</v>
      </c>
      <c r="CC83" s="56">
        <v>403990</v>
      </c>
      <c r="CD83" s="56">
        <v>0</v>
      </c>
      <c r="CE83" s="56">
        <v>158068.34</v>
      </c>
      <c r="CF83" s="56">
        <v>650114.94999999995</v>
      </c>
      <c r="CG83" s="56">
        <v>0</v>
      </c>
      <c r="CH83" s="56">
        <v>0</v>
      </c>
      <c r="CI83" s="56">
        <v>0</v>
      </c>
      <c r="CJ83" s="56">
        <v>0</v>
      </c>
      <c r="CK83" s="56">
        <v>0</v>
      </c>
      <c r="CL83" s="56">
        <v>0</v>
      </c>
      <c r="CM83" s="56">
        <v>0</v>
      </c>
      <c r="CN83" s="56">
        <v>0</v>
      </c>
      <c r="CO83" s="56">
        <v>0</v>
      </c>
      <c r="CP83" s="56">
        <v>0</v>
      </c>
      <c r="CQ83" s="56">
        <v>0</v>
      </c>
      <c r="CR83" s="56">
        <v>0</v>
      </c>
      <c r="CS83" s="56">
        <v>0</v>
      </c>
      <c r="CT83" s="56">
        <v>0</v>
      </c>
      <c r="CU83" s="56">
        <v>0</v>
      </c>
      <c r="CV83" s="56">
        <v>0</v>
      </c>
      <c r="CW83" s="56">
        <v>0</v>
      </c>
      <c r="CX83" s="56">
        <v>0</v>
      </c>
      <c r="CY83" s="56">
        <v>0</v>
      </c>
      <c r="CZ83" s="56">
        <v>0</v>
      </c>
      <c r="DA83" s="56">
        <v>0</v>
      </c>
      <c r="DB83" s="56">
        <v>0</v>
      </c>
      <c r="DC83" s="56">
        <v>0</v>
      </c>
      <c r="DD83" s="56">
        <v>0</v>
      </c>
      <c r="DE83" s="56">
        <v>0</v>
      </c>
      <c r="DF83" s="56">
        <v>0</v>
      </c>
      <c r="DG83" s="63">
        <v>0</v>
      </c>
    </row>
    <row r="84" spans="1:111" ht="15.4" customHeight="1">
      <c r="A84" s="92" t="s">
        <v>1493</v>
      </c>
      <c r="B84" s="93"/>
      <c r="C84" s="93"/>
      <c r="D84" s="57" t="s">
        <v>1494</v>
      </c>
      <c r="E84" s="56">
        <v>1288083.55</v>
      </c>
      <c r="F84" s="56">
        <v>1213524.77</v>
      </c>
      <c r="G84" s="56">
        <v>497838.5</v>
      </c>
      <c r="H84" s="56">
        <v>247806.5</v>
      </c>
      <c r="I84" s="56">
        <v>317299</v>
      </c>
      <c r="J84" s="56">
        <v>0</v>
      </c>
      <c r="K84" s="56">
        <v>0</v>
      </c>
      <c r="L84" s="56">
        <v>102480.4</v>
      </c>
      <c r="M84" s="56">
        <v>40992.199999999997</v>
      </c>
      <c r="N84" s="56">
        <v>576</v>
      </c>
      <c r="O84" s="56">
        <v>0</v>
      </c>
      <c r="P84" s="56">
        <v>6532.17</v>
      </c>
      <c r="Q84" s="56">
        <v>0</v>
      </c>
      <c r="R84" s="56">
        <v>0</v>
      </c>
      <c r="S84" s="56">
        <v>0</v>
      </c>
      <c r="T84" s="56">
        <v>74002.78</v>
      </c>
      <c r="U84" s="56">
        <v>5754.22</v>
      </c>
      <c r="V84" s="56">
        <v>3393.8</v>
      </c>
      <c r="W84" s="56">
        <v>0</v>
      </c>
      <c r="X84" s="56">
        <v>433.6</v>
      </c>
      <c r="Y84" s="56">
        <v>600</v>
      </c>
      <c r="Z84" s="56">
        <v>0</v>
      </c>
      <c r="AA84" s="56">
        <v>4125.9799999999996</v>
      </c>
      <c r="AB84" s="56">
        <v>0</v>
      </c>
      <c r="AC84" s="56">
        <v>0</v>
      </c>
      <c r="AD84" s="56">
        <v>24807.8</v>
      </c>
      <c r="AE84" s="56">
        <v>0</v>
      </c>
      <c r="AF84" s="56">
        <v>0</v>
      </c>
      <c r="AG84" s="56">
        <v>1550</v>
      </c>
      <c r="AH84" s="56">
        <v>0</v>
      </c>
      <c r="AI84" s="56">
        <v>0</v>
      </c>
      <c r="AJ84" s="56">
        <v>3963</v>
      </c>
      <c r="AK84" s="56">
        <v>8399</v>
      </c>
      <c r="AL84" s="56">
        <v>0</v>
      </c>
      <c r="AM84" s="56">
        <v>0</v>
      </c>
      <c r="AN84" s="56">
        <v>2480</v>
      </c>
      <c r="AO84" s="56">
        <v>0</v>
      </c>
      <c r="AP84" s="56">
        <v>9395.3799999999992</v>
      </c>
      <c r="AQ84" s="56">
        <v>2700</v>
      </c>
      <c r="AR84" s="56">
        <v>0</v>
      </c>
      <c r="AS84" s="56">
        <v>0</v>
      </c>
      <c r="AT84" s="56">
        <v>0</v>
      </c>
      <c r="AU84" s="56">
        <v>6400</v>
      </c>
      <c r="AV84" s="56">
        <v>556</v>
      </c>
      <c r="AW84" s="56">
        <v>0</v>
      </c>
      <c r="AX84" s="56">
        <v>0</v>
      </c>
      <c r="AY84" s="56">
        <v>0</v>
      </c>
      <c r="AZ84" s="56">
        <v>0</v>
      </c>
      <c r="BA84" s="56">
        <v>0</v>
      </c>
      <c r="BB84" s="56">
        <v>0</v>
      </c>
      <c r="BC84" s="56">
        <v>556</v>
      </c>
      <c r="BD84" s="56">
        <v>0</v>
      </c>
      <c r="BE84" s="56">
        <v>0</v>
      </c>
      <c r="BF84" s="56">
        <v>0</v>
      </c>
      <c r="BG84" s="56">
        <v>0</v>
      </c>
      <c r="BH84" s="56">
        <v>0</v>
      </c>
      <c r="BI84" s="56">
        <v>0</v>
      </c>
      <c r="BJ84" s="56">
        <v>0</v>
      </c>
      <c r="BK84" s="56">
        <v>0</v>
      </c>
      <c r="BL84" s="56">
        <v>0</v>
      </c>
      <c r="BM84" s="56">
        <v>0</v>
      </c>
      <c r="BN84" s="56">
        <v>0</v>
      </c>
      <c r="BO84" s="56">
        <v>0</v>
      </c>
      <c r="BP84" s="56">
        <v>0</v>
      </c>
      <c r="BQ84" s="56">
        <v>0</v>
      </c>
      <c r="BR84" s="56">
        <v>0</v>
      </c>
      <c r="BS84" s="56">
        <v>0</v>
      </c>
      <c r="BT84" s="56">
        <v>0</v>
      </c>
      <c r="BU84" s="56">
        <v>0</v>
      </c>
      <c r="BV84" s="56">
        <v>0</v>
      </c>
      <c r="BW84" s="56">
        <v>0</v>
      </c>
      <c r="BX84" s="56">
        <v>0</v>
      </c>
      <c r="BY84" s="56">
        <v>0</v>
      </c>
      <c r="BZ84" s="56">
        <v>0</v>
      </c>
      <c r="CA84" s="56">
        <v>0</v>
      </c>
      <c r="CB84" s="56">
        <v>0</v>
      </c>
      <c r="CC84" s="56">
        <v>0</v>
      </c>
      <c r="CD84" s="56">
        <v>0</v>
      </c>
      <c r="CE84" s="56">
        <v>0</v>
      </c>
      <c r="CF84" s="56">
        <v>0</v>
      </c>
      <c r="CG84" s="56">
        <v>0</v>
      </c>
      <c r="CH84" s="56">
        <v>0</v>
      </c>
      <c r="CI84" s="56">
        <v>0</v>
      </c>
      <c r="CJ84" s="56">
        <v>0</v>
      </c>
      <c r="CK84" s="56">
        <v>0</v>
      </c>
      <c r="CL84" s="56">
        <v>0</v>
      </c>
      <c r="CM84" s="56">
        <v>0</v>
      </c>
      <c r="CN84" s="56">
        <v>0</v>
      </c>
      <c r="CO84" s="56">
        <v>0</v>
      </c>
      <c r="CP84" s="56">
        <v>0</v>
      </c>
      <c r="CQ84" s="56">
        <v>0</v>
      </c>
      <c r="CR84" s="56">
        <v>0</v>
      </c>
      <c r="CS84" s="56">
        <v>0</v>
      </c>
      <c r="CT84" s="56">
        <v>0</v>
      </c>
      <c r="CU84" s="56">
        <v>0</v>
      </c>
      <c r="CV84" s="56">
        <v>0</v>
      </c>
      <c r="CW84" s="56">
        <v>0</v>
      </c>
      <c r="CX84" s="56">
        <v>0</v>
      </c>
      <c r="CY84" s="56">
        <v>0</v>
      </c>
      <c r="CZ84" s="56">
        <v>0</v>
      </c>
      <c r="DA84" s="56">
        <v>0</v>
      </c>
      <c r="DB84" s="56">
        <v>0</v>
      </c>
      <c r="DC84" s="56">
        <v>0</v>
      </c>
      <c r="DD84" s="56">
        <v>0</v>
      </c>
      <c r="DE84" s="56">
        <v>0</v>
      </c>
      <c r="DF84" s="56">
        <v>0</v>
      </c>
      <c r="DG84" s="63">
        <v>0</v>
      </c>
    </row>
    <row r="85" spans="1:111" ht="15.4" customHeight="1">
      <c r="A85" s="92" t="s">
        <v>1495</v>
      </c>
      <c r="B85" s="93"/>
      <c r="C85" s="93"/>
      <c r="D85" s="57" t="s">
        <v>1372</v>
      </c>
      <c r="E85" s="56">
        <v>1288083.55</v>
      </c>
      <c r="F85" s="56">
        <v>1213524.77</v>
      </c>
      <c r="G85" s="56">
        <v>497838.5</v>
      </c>
      <c r="H85" s="56">
        <v>247806.5</v>
      </c>
      <c r="I85" s="56">
        <v>317299</v>
      </c>
      <c r="J85" s="56">
        <v>0</v>
      </c>
      <c r="K85" s="56">
        <v>0</v>
      </c>
      <c r="L85" s="56">
        <v>102480.4</v>
      </c>
      <c r="M85" s="56">
        <v>40992.199999999997</v>
      </c>
      <c r="N85" s="56">
        <v>576</v>
      </c>
      <c r="O85" s="56">
        <v>0</v>
      </c>
      <c r="P85" s="56">
        <v>6532.17</v>
      </c>
      <c r="Q85" s="56">
        <v>0</v>
      </c>
      <c r="R85" s="56">
        <v>0</v>
      </c>
      <c r="S85" s="56">
        <v>0</v>
      </c>
      <c r="T85" s="56">
        <v>74002.78</v>
      </c>
      <c r="U85" s="56">
        <v>5754.22</v>
      </c>
      <c r="V85" s="56">
        <v>3393.8</v>
      </c>
      <c r="W85" s="56">
        <v>0</v>
      </c>
      <c r="X85" s="56">
        <v>433.6</v>
      </c>
      <c r="Y85" s="56">
        <v>600</v>
      </c>
      <c r="Z85" s="56">
        <v>0</v>
      </c>
      <c r="AA85" s="56">
        <v>4125.9799999999996</v>
      </c>
      <c r="AB85" s="56">
        <v>0</v>
      </c>
      <c r="AC85" s="56">
        <v>0</v>
      </c>
      <c r="AD85" s="56">
        <v>24807.8</v>
      </c>
      <c r="AE85" s="56">
        <v>0</v>
      </c>
      <c r="AF85" s="56">
        <v>0</v>
      </c>
      <c r="AG85" s="56">
        <v>1550</v>
      </c>
      <c r="AH85" s="56">
        <v>0</v>
      </c>
      <c r="AI85" s="56">
        <v>0</v>
      </c>
      <c r="AJ85" s="56">
        <v>3963</v>
      </c>
      <c r="AK85" s="56">
        <v>8399</v>
      </c>
      <c r="AL85" s="56">
        <v>0</v>
      </c>
      <c r="AM85" s="56">
        <v>0</v>
      </c>
      <c r="AN85" s="56">
        <v>2480</v>
      </c>
      <c r="AO85" s="56">
        <v>0</v>
      </c>
      <c r="AP85" s="56">
        <v>9395.3799999999992</v>
      </c>
      <c r="AQ85" s="56">
        <v>2700</v>
      </c>
      <c r="AR85" s="56">
        <v>0</v>
      </c>
      <c r="AS85" s="56">
        <v>0</v>
      </c>
      <c r="AT85" s="56">
        <v>0</v>
      </c>
      <c r="AU85" s="56">
        <v>6400</v>
      </c>
      <c r="AV85" s="56">
        <v>556</v>
      </c>
      <c r="AW85" s="56">
        <v>0</v>
      </c>
      <c r="AX85" s="56">
        <v>0</v>
      </c>
      <c r="AY85" s="56">
        <v>0</v>
      </c>
      <c r="AZ85" s="56">
        <v>0</v>
      </c>
      <c r="BA85" s="56">
        <v>0</v>
      </c>
      <c r="BB85" s="56">
        <v>0</v>
      </c>
      <c r="BC85" s="56">
        <v>556</v>
      </c>
      <c r="BD85" s="56">
        <v>0</v>
      </c>
      <c r="BE85" s="56">
        <v>0</v>
      </c>
      <c r="BF85" s="56">
        <v>0</v>
      </c>
      <c r="BG85" s="56">
        <v>0</v>
      </c>
      <c r="BH85" s="56">
        <v>0</v>
      </c>
      <c r="BI85" s="56">
        <v>0</v>
      </c>
      <c r="BJ85" s="56">
        <v>0</v>
      </c>
      <c r="BK85" s="56">
        <v>0</v>
      </c>
      <c r="BL85" s="56">
        <v>0</v>
      </c>
      <c r="BM85" s="56">
        <v>0</v>
      </c>
      <c r="BN85" s="56">
        <v>0</v>
      </c>
      <c r="BO85" s="56">
        <v>0</v>
      </c>
      <c r="BP85" s="56">
        <v>0</v>
      </c>
      <c r="BQ85" s="56">
        <v>0</v>
      </c>
      <c r="BR85" s="56">
        <v>0</v>
      </c>
      <c r="BS85" s="56">
        <v>0</v>
      </c>
      <c r="BT85" s="56">
        <v>0</v>
      </c>
      <c r="BU85" s="56">
        <v>0</v>
      </c>
      <c r="BV85" s="56">
        <v>0</v>
      </c>
      <c r="BW85" s="56">
        <v>0</v>
      </c>
      <c r="BX85" s="56">
        <v>0</v>
      </c>
      <c r="BY85" s="56">
        <v>0</v>
      </c>
      <c r="BZ85" s="56">
        <v>0</v>
      </c>
      <c r="CA85" s="56">
        <v>0</v>
      </c>
      <c r="CB85" s="56">
        <v>0</v>
      </c>
      <c r="CC85" s="56">
        <v>0</v>
      </c>
      <c r="CD85" s="56">
        <v>0</v>
      </c>
      <c r="CE85" s="56">
        <v>0</v>
      </c>
      <c r="CF85" s="56">
        <v>0</v>
      </c>
      <c r="CG85" s="56">
        <v>0</v>
      </c>
      <c r="CH85" s="56">
        <v>0</v>
      </c>
      <c r="CI85" s="56">
        <v>0</v>
      </c>
      <c r="CJ85" s="56">
        <v>0</v>
      </c>
      <c r="CK85" s="56">
        <v>0</v>
      </c>
      <c r="CL85" s="56">
        <v>0</v>
      </c>
      <c r="CM85" s="56">
        <v>0</v>
      </c>
      <c r="CN85" s="56">
        <v>0</v>
      </c>
      <c r="CO85" s="56">
        <v>0</v>
      </c>
      <c r="CP85" s="56">
        <v>0</v>
      </c>
      <c r="CQ85" s="56">
        <v>0</v>
      </c>
      <c r="CR85" s="56">
        <v>0</v>
      </c>
      <c r="CS85" s="56">
        <v>0</v>
      </c>
      <c r="CT85" s="56">
        <v>0</v>
      </c>
      <c r="CU85" s="56">
        <v>0</v>
      </c>
      <c r="CV85" s="56">
        <v>0</v>
      </c>
      <c r="CW85" s="56">
        <v>0</v>
      </c>
      <c r="CX85" s="56">
        <v>0</v>
      </c>
      <c r="CY85" s="56">
        <v>0</v>
      </c>
      <c r="CZ85" s="56">
        <v>0</v>
      </c>
      <c r="DA85" s="56">
        <v>0</v>
      </c>
      <c r="DB85" s="56">
        <v>0</v>
      </c>
      <c r="DC85" s="56">
        <v>0</v>
      </c>
      <c r="DD85" s="56">
        <v>0</v>
      </c>
      <c r="DE85" s="56">
        <v>0</v>
      </c>
      <c r="DF85" s="56">
        <v>0</v>
      </c>
      <c r="DG85" s="63">
        <v>0</v>
      </c>
    </row>
    <row r="86" spans="1:111" ht="15.4" customHeight="1">
      <c r="A86" s="92" t="s">
        <v>1496</v>
      </c>
      <c r="B86" s="93"/>
      <c r="C86" s="93"/>
      <c r="D86" s="57" t="s">
        <v>1497</v>
      </c>
      <c r="E86" s="56">
        <v>54736887.07</v>
      </c>
      <c r="F86" s="56">
        <v>15770213.970000001</v>
      </c>
      <c r="G86" s="56">
        <v>3273710</v>
      </c>
      <c r="H86" s="56">
        <v>1961764.7</v>
      </c>
      <c r="I86" s="56">
        <v>653942</v>
      </c>
      <c r="J86" s="56">
        <v>77220</v>
      </c>
      <c r="K86" s="56">
        <v>5667908.6399999997</v>
      </c>
      <c r="L86" s="56">
        <v>1387951.82</v>
      </c>
      <c r="M86" s="56">
        <v>555180.71</v>
      </c>
      <c r="N86" s="56">
        <v>1090892.04</v>
      </c>
      <c r="O86" s="56">
        <v>0</v>
      </c>
      <c r="P86" s="56">
        <v>1101644.06</v>
      </c>
      <c r="Q86" s="56">
        <v>0</v>
      </c>
      <c r="R86" s="56">
        <v>0</v>
      </c>
      <c r="S86" s="56">
        <v>0</v>
      </c>
      <c r="T86" s="56">
        <v>38291001.509999998</v>
      </c>
      <c r="U86" s="56">
        <v>8911</v>
      </c>
      <c r="V86" s="56">
        <v>36191</v>
      </c>
      <c r="W86" s="56">
        <v>181000</v>
      </c>
      <c r="X86" s="56">
        <v>0</v>
      </c>
      <c r="Y86" s="56">
        <v>6200</v>
      </c>
      <c r="Z86" s="56">
        <v>0</v>
      </c>
      <c r="AA86" s="56">
        <v>636</v>
      </c>
      <c r="AB86" s="56">
        <v>0</v>
      </c>
      <c r="AC86" s="56">
        <v>0</v>
      </c>
      <c r="AD86" s="56">
        <v>85638.15</v>
      </c>
      <c r="AE86" s="56">
        <v>0</v>
      </c>
      <c r="AF86" s="56">
        <v>748929</v>
      </c>
      <c r="AG86" s="56">
        <v>619271</v>
      </c>
      <c r="AH86" s="56">
        <v>42583</v>
      </c>
      <c r="AI86" s="56">
        <v>1106625.3999999999</v>
      </c>
      <c r="AJ86" s="56">
        <v>4738</v>
      </c>
      <c r="AK86" s="56">
        <v>1990800</v>
      </c>
      <c r="AL86" s="56">
        <v>0</v>
      </c>
      <c r="AM86" s="56">
        <v>0</v>
      </c>
      <c r="AN86" s="56">
        <v>145700</v>
      </c>
      <c r="AO86" s="56">
        <v>33308646.960000001</v>
      </c>
      <c r="AP86" s="56">
        <v>0</v>
      </c>
      <c r="AQ86" s="56">
        <v>0</v>
      </c>
      <c r="AR86" s="56">
        <v>5132</v>
      </c>
      <c r="AS86" s="56">
        <v>0</v>
      </c>
      <c r="AT86" s="56">
        <v>0</v>
      </c>
      <c r="AU86" s="56">
        <v>0</v>
      </c>
      <c r="AV86" s="56">
        <v>0</v>
      </c>
      <c r="AW86" s="56">
        <v>0</v>
      </c>
      <c r="AX86" s="56">
        <v>0</v>
      </c>
      <c r="AY86" s="56">
        <v>0</v>
      </c>
      <c r="AZ86" s="56">
        <v>0</v>
      </c>
      <c r="BA86" s="56">
        <v>0</v>
      </c>
      <c r="BB86" s="56">
        <v>0</v>
      </c>
      <c r="BC86" s="56">
        <v>0</v>
      </c>
      <c r="BD86" s="56">
        <v>0</v>
      </c>
      <c r="BE86" s="56">
        <v>0</v>
      </c>
      <c r="BF86" s="56">
        <v>0</v>
      </c>
      <c r="BG86" s="56">
        <v>0</v>
      </c>
      <c r="BH86" s="56">
        <v>0</v>
      </c>
      <c r="BI86" s="56">
        <v>0</v>
      </c>
      <c r="BJ86" s="56">
        <v>0</v>
      </c>
      <c r="BK86" s="56">
        <v>0</v>
      </c>
      <c r="BL86" s="56">
        <v>0</v>
      </c>
      <c r="BM86" s="56">
        <v>0</v>
      </c>
      <c r="BN86" s="56">
        <v>0</v>
      </c>
      <c r="BO86" s="56">
        <v>0</v>
      </c>
      <c r="BP86" s="56">
        <v>0</v>
      </c>
      <c r="BQ86" s="56">
        <v>0</v>
      </c>
      <c r="BR86" s="56">
        <v>0</v>
      </c>
      <c r="BS86" s="56">
        <v>0</v>
      </c>
      <c r="BT86" s="56">
        <v>0</v>
      </c>
      <c r="BU86" s="56">
        <v>0</v>
      </c>
      <c r="BV86" s="56">
        <v>0</v>
      </c>
      <c r="BW86" s="56">
        <v>0</v>
      </c>
      <c r="BX86" s="56">
        <v>0</v>
      </c>
      <c r="BY86" s="56">
        <v>0</v>
      </c>
      <c r="BZ86" s="56">
        <v>675671.59</v>
      </c>
      <c r="CA86" s="56">
        <v>0</v>
      </c>
      <c r="CB86" s="56">
        <v>402032.7</v>
      </c>
      <c r="CC86" s="56">
        <v>0</v>
      </c>
      <c r="CD86" s="56">
        <v>0</v>
      </c>
      <c r="CE86" s="56">
        <v>0</v>
      </c>
      <c r="CF86" s="56">
        <v>273638.89</v>
      </c>
      <c r="CG86" s="56">
        <v>0</v>
      </c>
      <c r="CH86" s="56">
        <v>0</v>
      </c>
      <c r="CI86" s="56">
        <v>0</v>
      </c>
      <c r="CJ86" s="56">
        <v>0</v>
      </c>
      <c r="CK86" s="56">
        <v>0</v>
      </c>
      <c r="CL86" s="56">
        <v>0</v>
      </c>
      <c r="CM86" s="56">
        <v>0</v>
      </c>
      <c r="CN86" s="56">
        <v>0</v>
      </c>
      <c r="CO86" s="56">
        <v>0</v>
      </c>
      <c r="CP86" s="56">
        <v>0</v>
      </c>
      <c r="CQ86" s="56">
        <v>0</v>
      </c>
      <c r="CR86" s="56">
        <v>0</v>
      </c>
      <c r="CS86" s="56">
        <v>0</v>
      </c>
      <c r="CT86" s="56">
        <v>0</v>
      </c>
      <c r="CU86" s="56">
        <v>0</v>
      </c>
      <c r="CV86" s="56">
        <v>0</v>
      </c>
      <c r="CW86" s="56">
        <v>0</v>
      </c>
      <c r="CX86" s="56">
        <v>0</v>
      </c>
      <c r="CY86" s="56">
        <v>0</v>
      </c>
      <c r="CZ86" s="56">
        <v>0</v>
      </c>
      <c r="DA86" s="56">
        <v>0</v>
      </c>
      <c r="DB86" s="56">
        <v>0</v>
      </c>
      <c r="DC86" s="56">
        <v>0</v>
      </c>
      <c r="DD86" s="56">
        <v>0</v>
      </c>
      <c r="DE86" s="56">
        <v>0</v>
      </c>
      <c r="DF86" s="56">
        <v>0</v>
      </c>
      <c r="DG86" s="63">
        <v>0</v>
      </c>
    </row>
    <row r="87" spans="1:111" ht="15.4" customHeight="1">
      <c r="A87" s="92" t="s">
        <v>1498</v>
      </c>
      <c r="B87" s="93"/>
      <c r="C87" s="93"/>
      <c r="D87" s="57" t="s">
        <v>1499</v>
      </c>
      <c r="E87" s="56">
        <v>6143604.0700000003</v>
      </c>
      <c r="F87" s="56">
        <v>5021751.97</v>
      </c>
      <c r="G87" s="56">
        <v>791634</v>
      </c>
      <c r="H87" s="56">
        <v>306583</v>
      </c>
      <c r="I87" s="56">
        <v>653942</v>
      </c>
      <c r="J87" s="56">
        <v>77220</v>
      </c>
      <c r="K87" s="56">
        <v>1804426.63</v>
      </c>
      <c r="L87" s="56">
        <v>321969.59999999998</v>
      </c>
      <c r="M87" s="56">
        <v>128787.84</v>
      </c>
      <c r="N87" s="56">
        <v>321526.06</v>
      </c>
      <c r="O87" s="56">
        <v>0</v>
      </c>
      <c r="P87" s="56">
        <v>615662.84</v>
      </c>
      <c r="Q87" s="56">
        <v>0</v>
      </c>
      <c r="R87" s="56">
        <v>0</v>
      </c>
      <c r="S87" s="56">
        <v>0</v>
      </c>
      <c r="T87" s="56">
        <v>1024819.4</v>
      </c>
      <c r="U87" s="56">
        <v>0</v>
      </c>
      <c r="V87" s="56">
        <v>0</v>
      </c>
      <c r="W87" s="56">
        <v>0</v>
      </c>
      <c r="X87" s="56">
        <v>0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1024819.4</v>
      </c>
      <c r="AJ87" s="56">
        <v>0</v>
      </c>
      <c r="AK87" s="56">
        <v>0</v>
      </c>
      <c r="AL87" s="56">
        <v>0</v>
      </c>
      <c r="AM87" s="56">
        <v>0</v>
      </c>
      <c r="AN87" s="56">
        <v>0</v>
      </c>
      <c r="AO87" s="56">
        <v>0</v>
      </c>
      <c r="AP87" s="56">
        <v>0</v>
      </c>
      <c r="AQ87" s="56">
        <v>0</v>
      </c>
      <c r="AR87" s="56">
        <v>0</v>
      </c>
      <c r="AS87" s="56">
        <v>0</v>
      </c>
      <c r="AT87" s="56">
        <v>0</v>
      </c>
      <c r="AU87" s="56">
        <v>0</v>
      </c>
      <c r="AV87" s="56">
        <v>0</v>
      </c>
      <c r="AW87" s="56">
        <v>0</v>
      </c>
      <c r="AX87" s="56">
        <v>0</v>
      </c>
      <c r="AY87" s="56">
        <v>0</v>
      </c>
      <c r="AZ87" s="56">
        <v>0</v>
      </c>
      <c r="BA87" s="56">
        <v>0</v>
      </c>
      <c r="BB87" s="56">
        <v>0</v>
      </c>
      <c r="BC87" s="56">
        <v>0</v>
      </c>
      <c r="BD87" s="56">
        <v>0</v>
      </c>
      <c r="BE87" s="56">
        <v>0</v>
      </c>
      <c r="BF87" s="56">
        <v>0</v>
      </c>
      <c r="BG87" s="56">
        <v>0</v>
      </c>
      <c r="BH87" s="56">
        <v>0</v>
      </c>
      <c r="BI87" s="56">
        <v>0</v>
      </c>
      <c r="BJ87" s="56">
        <v>0</v>
      </c>
      <c r="BK87" s="56">
        <v>0</v>
      </c>
      <c r="BL87" s="56">
        <v>0</v>
      </c>
      <c r="BM87" s="56">
        <v>0</v>
      </c>
      <c r="BN87" s="56">
        <v>0</v>
      </c>
      <c r="BO87" s="56">
        <v>0</v>
      </c>
      <c r="BP87" s="56">
        <v>0</v>
      </c>
      <c r="BQ87" s="56">
        <v>0</v>
      </c>
      <c r="BR87" s="56">
        <v>0</v>
      </c>
      <c r="BS87" s="56">
        <v>0</v>
      </c>
      <c r="BT87" s="56">
        <v>0</v>
      </c>
      <c r="BU87" s="56">
        <v>0</v>
      </c>
      <c r="BV87" s="56">
        <v>0</v>
      </c>
      <c r="BW87" s="56">
        <v>0</v>
      </c>
      <c r="BX87" s="56">
        <v>0</v>
      </c>
      <c r="BY87" s="56">
        <v>0</v>
      </c>
      <c r="BZ87" s="56">
        <v>97032.7</v>
      </c>
      <c r="CA87" s="56">
        <v>0</v>
      </c>
      <c r="CB87" s="56">
        <v>97032.7</v>
      </c>
      <c r="CC87" s="56">
        <v>0</v>
      </c>
      <c r="CD87" s="56">
        <v>0</v>
      </c>
      <c r="CE87" s="56">
        <v>0</v>
      </c>
      <c r="CF87" s="56">
        <v>0</v>
      </c>
      <c r="CG87" s="56">
        <v>0</v>
      </c>
      <c r="CH87" s="56">
        <v>0</v>
      </c>
      <c r="CI87" s="56">
        <v>0</v>
      </c>
      <c r="CJ87" s="56">
        <v>0</v>
      </c>
      <c r="CK87" s="56">
        <v>0</v>
      </c>
      <c r="CL87" s="56">
        <v>0</v>
      </c>
      <c r="CM87" s="56">
        <v>0</v>
      </c>
      <c r="CN87" s="56">
        <v>0</v>
      </c>
      <c r="CO87" s="56">
        <v>0</v>
      </c>
      <c r="CP87" s="56">
        <v>0</v>
      </c>
      <c r="CQ87" s="56">
        <v>0</v>
      </c>
      <c r="CR87" s="56">
        <v>0</v>
      </c>
      <c r="CS87" s="56">
        <v>0</v>
      </c>
      <c r="CT87" s="56">
        <v>0</v>
      </c>
      <c r="CU87" s="56">
        <v>0</v>
      </c>
      <c r="CV87" s="56">
        <v>0</v>
      </c>
      <c r="CW87" s="56">
        <v>0</v>
      </c>
      <c r="CX87" s="56">
        <v>0</v>
      </c>
      <c r="CY87" s="56">
        <v>0</v>
      </c>
      <c r="CZ87" s="56">
        <v>0</v>
      </c>
      <c r="DA87" s="56">
        <v>0</v>
      </c>
      <c r="DB87" s="56">
        <v>0</v>
      </c>
      <c r="DC87" s="56">
        <v>0</v>
      </c>
      <c r="DD87" s="56">
        <v>0</v>
      </c>
      <c r="DE87" s="56">
        <v>0</v>
      </c>
      <c r="DF87" s="56">
        <v>0</v>
      </c>
      <c r="DG87" s="63">
        <v>0</v>
      </c>
    </row>
    <row r="88" spans="1:111" ht="15.4" customHeight="1">
      <c r="A88" s="92" t="s">
        <v>1500</v>
      </c>
      <c r="B88" s="93"/>
      <c r="C88" s="93"/>
      <c r="D88" s="57" t="s">
        <v>1501</v>
      </c>
      <c r="E88" s="56">
        <v>10830000</v>
      </c>
      <c r="F88" s="56">
        <v>10748462</v>
      </c>
      <c r="G88" s="56">
        <v>2482076</v>
      </c>
      <c r="H88" s="56">
        <v>1655181.7</v>
      </c>
      <c r="I88" s="56">
        <v>0</v>
      </c>
      <c r="J88" s="56">
        <v>0</v>
      </c>
      <c r="K88" s="56">
        <v>3863482.01</v>
      </c>
      <c r="L88" s="56">
        <v>1065982.22</v>
      </c>
      <c r="M88" s="56">
        <v>426392.87</v>
      </c>
      <c r="N88" s="56">
        <v>769365.98</v>
      </c>
      <c r="O88" s="56">
        <v>0</v>
      </c>
      <c r="P88" s="56">
        <v>485981.22</v>
      </c>
      <c r="Q88" s="56">
        <v>0</v>
      </c>
      <c r="R88" s="56">
        <v>0</v>
      </c>
      <c r="S88" s="56">
        <v>0</v>
      </c>
      <c r="T88" s="56">
        <v>81538</v>
      </c>
      <c r="U88" s="56">
        <v>0</v>
      </c>
      <c r="V88" s="5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76406</v>
      </c>
      <c r="AJ88" s="56">
        <v>0</v>
      </c>
      <c r="AK88" s="56">
        <v>0</v>
      </c>
      <c r="AL88" s="56">
        <v>0</v>
      </c>
      <c r="AM88" s="56">
        <v>0</v>
      </c>
      <c r="AN88" s="56">
        <v>0</v>
      </c>
      <c r="AO88" s="56">
        <v>0</v>
      </c>
      <c r="AP88" s="56">
        <v>0</v>
      </c>
      <c r="AQ88" s="56">
        <v>0</v>
      </c>
      <c r="AR88" s="56">
        <v>5132</v>
      </c>
      <c r="AS88" s="56">
        <v>0</v>
      </c>
      <c r="AT88" s="56">
        <v>0</v>
      </c>
      <c r="AU88" s="56">
        <v>0</v>
      </c>
      <c r="AV88" s="56">
        <v>0</v>
      </c>
      <c r="AW88" s="56">
        <v>0</v>
      </c>
      <c r="AX88" s="56">
        <v>0</v>
      </c>
      <c r="AY88" s="56">
        <v>0</v>
      </c>
      <c r="AZ88" s="56">
        <v>0</v>
      </c>
      <c r="BA88" s="56">
        <v>0</v>
      </c>
      <c r="BB88" s="56">
        <v>0</v>
      </c>
      <c r="BC88" s="56">
        <v>0</v>
      </c>
      <c r="BD88" s="56">
        <v>0</v>
      </c>
      <c r="BE88" s="56">
        <v>0</v>
      </c>
      <c r="BF88" s="56">
        <v>0</v>
      </c>
      <c r="BG88" s="56">
        <v>0</v>
      </c>
      <c r="BH88" s="56">
        <v>0</v>
      </c>
      <c r="BI88" s="56">
        <v>0</v>
      </c>
      <c r="BJ88" s="56">
        <v>0</v>
      </c>
      <c r="BK88" s="56">
        <v>0</v>
      </c>
      <c r="BL88" s="56">
        <v>0</v>
      </c>
      <c r="BM88" s="56">
        <v>0</v>
      </c>
      <c r="BN88" s="56">
        <v>0</v>
      </c>
      <c r="BO88" s="56">
        <v>0</v>
      </c>
      <c r="BP88" s="56">
        <v>0</v>
      </c>
      <c r="BQ88" s="56">
        <v>0</v>
      </c>
      <c r="BR88" s="56">
        <v>0</v>
      </c>
      <c r="BS88" s="56">
        <v>0</v>
      </c>
      <c r="BT88" s="56">
        <v>0</v>
      </c>
      <c r="BU88" s="56">
        <v>0</v>
      </c>
      <c r="BV88" s="56">
        <v>0</v>
      </c>
      <c r="BW88" s="56">
        <v>0</v>
      </c>
      <c r="BX88" s="56">
        <v>0</v>
      </c>
      <c r="BY88" s="56">
        <v>0</v>
      </c>
      <c r="BZ88" s="56">
        <v>0</v>
      </c>
      <c r="CA88" s="56">
        <v>0</v>
      </c>
      <c r="CB88" s="56">
        <v>0</v>
      </c>
      <c r="CC88" s="56">
        <v>0</v>
      </c>
      <c r="CD88" s="56">
        <v>0</v>
      </c>
      <c r="CE88" s="56">
        <v>0</v>
      </c>
      <c r="CF88" s="56">
        <v>0</v>
      </c>
      <c r="CG88" s="56">
        <v>0</v>
      </c>
      <c r="CH88" s="56">
        <v>0</v>
      </c>
      <c r="CI88" s="56">
        <v>0</v>
      </c>
      <c r="CJ88" s="56">
        <v>0</v>
      </c>
      <c r="CK88" s="56">
        <v>0</v>
      </c>
      <c r="CL88" s="56">
        <v>0</v>
      </c>
      <c r="CM88" s="56">
        <v>0</v>
      </c>
      <c r="CN88" s="56">
        <v>0</v>
      </c>
      <c r="CO88" s="56">
        <v>0</v>
      </c>
      <c r="CP88" s="56">
        <v>0</v>
      </c>
      <c r="CQ88" s="56">
        <v>0</v>
      </c>
      <c r="CR88" s="56">
        <v>0</v>
      </c>
      <c r="CS88" s="56">
        <v>0</v>
      </c>
      <c r="CT88" s="56">
        <v>0</v>
      </c>
      <c r="CU88" s="56">
        <v>0</v>
      </c>
      <c r="CV88" s="56">
        <v>0</v>
      </c>
      <c r="CW88" s="56">
        <v>0</v>
      </c>
      <c r="CX88" s="56">
        <v>0</v>
      </c>
      <c r="CY88" s="56">
        <v>0</v>
      </c>
      <c r="CZ88" s="56">
        <v>0</v>
      </c>
      <c r="DA88" s="56">
        <v>0</v>
      </c>
      <c r="DB88" s="56">
        <v>0</v>
      </c>
      <c r="DC88" s="56">
        <v>0</v>
      </c>
      <c r="DD88" s="56">
        <v>0</v>
      </c>
      <c r="DE88" s="56">
        <v>0</v>
      </c>
      <c r="DF88" s="56">
        <v>0</v>
      </c>
      <c r="DG88" s="63">
        <v>0</v>
      </c>
    </row>
    <row r="89" spans="1:111" ht="15.4" customHeight="1">
      <c r="A89" s="92" t="s">
        <v>1502</v>
      </c>
      <c r="B89" s="93"/>
      <c r="C89" s="93"/>
      <c r="D89" s="57" t="s">
        <v>1503</v>
      </c>
      <c r="E89" s="56">
        <v>37763283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37184644.109999999</v>
      </c>
      <c r="U89" s="56">
        <v>8911</v>
      </c>
      <c r="V89" s="56">
        <v>36191</v>
      </c>
      <c r="W89" s="56">
        <v>181000</v>
      </c>
      <c r="X89" s="56">
        <v>0</v>
      </c>
      <c r="Y89" s="56">
        <v>6200</v>
      </c>
      <c r="Z89" s="56">
        <v>0</v>
      </c>
      <c r="AA89" s="56">
        <v>636</v>
      </c>
      <c r="AB89" s="56">
        <v>0</v>
      </c>
      <c r="AC89" s="56">
        <v>0</v>
      </c>
      <c r="AD89" s="56">
        <v>85638.15</v>
      </c>
      <c r="AE89" s="56">
        <v>0</v>
      </c>
      <c r="AF89" s="56">
        <v>748929</v>
      </c>
      <c r="AG89" s="56">
        <v>619271</v>
      </c>
      <c r="AH89" s="56">
        <v>42583</v>
      </c>
      <c r="AI89" s="56">
        <v>5400</v>
      </c>
      <c r="AJ89" s="56">
        <v>4738</v>
      </c>
      <c r="AK89" s="56">
        <v>1990800</v>
      </c>
      <c r="AL89" s="56">
        <v>0</v>
      </c>
      <c r="AM89" s="56">
        <v>0</v>
      </c>
      <c r="AN89" s="56">
        <v>145700</v>
      </c>
      <c r="AO89" s="56">
        <v>33308646.960000001</v>
      </c>
      <c r="AP89" s="56">
        <v>0</v>
      </c>
      <c r="AQ89" s="56">
        <v>0</v>
      </c>
      <c r="AR89" s="56">
        <v>0</v>
      </c>
      <c r="AS89" s="56">
        <v>0</v>
      </c>
      <c r="AT89" s="56">
        <v>0</v>
      </c>
      <c r="AU89" s="56">
        <v>0</v>
      </c>
      <c r="AV89" s="56">
        <v>0</v>
      </c>
      <c r="AW89" s="56">
        <v>0</v>
      </c>
      <c r="AX89" s="56">
        <v>0</v>
      </c>
      <c r="AY89" s="56">
        <v>0</v>
      </c>
      <c r="AZ89" s="56">
        <v>0</v>
      </c>
      <c r="BA89" s="56">
        <v>0</v>
      </c>
      <c r="BB89" s="56">
        <v>0</v>
      </c>
      <c r="BC89" s="56">
        <v>0</v>
      </c>
      <c r="BD89" s="56">
        <v>0</v>
      </c>
      <c r="BE89" s="56">
        <v>0</v>
      </c>
      <c r="BF89" s="56">
        <v>0</v>
      </c>
      <c r="BG89" s="56">
        <v>0</v>
      </c>
      <c r="BH89" s="56">
        <v>0</v>
      </c>
      <c r="BI89" s="56">
        <v>0</v>
      </c>
      <c r="BJ89" s="56">
        <v>0</v>
      </c>
      <c r="BK89" s="56">
        <v>0</v>
      </c>
      <c r="BL89" s="56">
        <v>0</v>
      </c>
      <c r="BM89" s="56">
        <v>0</v>
      </c>
      <c r="BN89" s="56">
        <v>0</v>
      </c>
      <c r="BO89" s="56">
        <v>0</v>
      </c>
      <c r="BP89" s="56">
        <v>0</v>
      </c>
      <c r="BQ89" s="56">
        <v>0</v>
      </c>
      <c r="BR89" s="56">
        <v>0</v>
      </c>
      <c r="BS89" s="56">
        <v>0</v>
      </c>
      <c r="BT89" s="56">
        <v>0</v>
      </c>
      <c r="BU89" s="56">
        <v>0</v>
      </c>
      <c r="BV89" s="56">
        <v>0</v>
      </c>
      <c r="BW89" s="56">
        <v>0</v>
      </c>
      <c r="BX89" s="56">
        <v>0</v>
      </c>
      <c r="BY89" s="56">
        <v>0</v>
      </c>
      <c r="BZ89" s="56">
        <v>578638.89</v>
      </c>
      <c r="CA89" s="56">
        <v>0</v>
      </c>
      <c r="CB89" s="56">
        <v>305000</v>
      </c>
      <c r="CC89" s="56">
        <v>0</v>
      </c>
      <c r="CD89" s="56">
        <v>0</v>
      </c>
      <c r="CE89" s="56">
        <v>0</v>
      </c>
      <c r="CF89" s="56">
        <v>273638.89</v>
      </c>
      <c r="CG89" s="56">
        <v>0</v>
      </c>
      <c r="CH89" s="56">
        <v>0</v>
      </c>
      <c r="CI89" s="56">
        <v>0</v>
      </c>
      <c r="CJ89" s="56">
        <v>0</v>
      </c>
      <c r="CK89" s="56">
        <v>0</v>
      </c>
      <c r="CL89" s="56">
        <v>0</v>
      </c>
      <c r="CM89" s="56">
        <v>0</v>
      </c>
      <c r="CN89" s="56">
        <v>0</v>
      </c>
      <c r="CO89" s="56">
        <v>0</v>
      </c>
      <c r="CP89" s="56">
        <v>0</v>
      </c>
      <c r="CQ89" s="56">
        <v>0</v>
      </c>
      <c r="CR89" s="56">
        <v>0</v>
      </c>
      <c r="CS89" s="56">
        <v>0</v>
      </c>
      <c r="CT89" s="56">
        <v>0</v>
      </c>
      <c r="CU89" s="56">
        <v>0</v>
      </c>
      <c r="CV89" s="56">
        <v>0</v>
      </c>
      <c r="CW89" s="56">
        <v>0</v>
      </c>
      <c r="CX89" s="56">
        <v>0</v>
      </c>
      <c r="CY89" s="56">
        <v>0</v>
      </c>
      <c r="CZ89" s="56">
        <v>0</v>
      </c>
      <c r="DA89" s="56">
        <v>0</v>
      </c>
      <c r="DB89" s="56">
        <v>0</v>
      </c>
      <c r="DC89" s="56">
        <v>0</v>
      </c>
      <c r="DD89" s="56">
        <v>0</v>
      </c>
      <c r="DE89" s="56">
        <v>0</v>
      </c>
      <c r="DF89" s="56">
        <v>0</v>
      </c>
      <c r="DG89" s="63">
        <v>0</v>
      </c>
    </row>
    <row r="90" spans="1:111" ht="15.4" customHeight="1">
      <c r="A90" s="92" t="s">
        <v>1504</v>
      </c>
      <c r="B90" s="93"/>
      <c r="C90" s="93"/>
      <c r="D90" s="57" t="s">
        <v>1505</v>
      </c>
      <c r="E90" s="56">
        <v>1410000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1010000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6">
        <v>0</v>
      </c>
      <c r="AH90" s="56">
        <v>0</v>
      </c>
      <c r="AI90" s="56">
        <v>0</v>
      </c>
      <c r="AJ90" s="56">
        <v>0</v>
      </c>
      <c r="AK90" s="56">
        <v>0</v>
      </c>
      <c r="AL90" s="56">
        <v>0</v>
      </c>
      <c r="AM90" s="56">
        <v>0</v>
      </c>
      <c r="AN90" s="56">
        <v>400000</v>
      </c>
      <c r="AO90" s="56">
        <v>610000</v>
      </c>
      <c r="AP90" s="56">
        <v>0</v>
      </c>
      <c r="AQ90" s="56">
        <v>0</v>
      </c>
      <c r="AR90" s="56">
        <v>0</v>
      </c>
      <c r="AS90" s="56">
        <v>0</v>
      </c>
      <c r="AT90" s="56">
        <v>0</v>
      </c>
      <c r="AU90" s="56">
        <v>0</v>
      </c>
      <c r="AV90" s="56">
        <v>0</v>
      </c>
      <c r="AW90" s="56">
        <v>0</v>
      </c>
      <c r="AX90" s="56">
        <v>0</v>
      </c>
      <c r="AY90" s="56">
        <v>0</v>
      </c>
      <c r="AZ90" s="56">
        <v>0</v>
      </c>
      <c r="BA90" s="56">
        <v>0</v>
      </c>
      <c r="BB90" s="56">
        <v>0</v>
      </c>
      <c r="BC90" s="56">
        <v>0</v>
      </c>
      <c r="BD90" s="56">
        <v>0</v>
      </c>
      <c r="BE90" s="56">
        <v>0</v>
      </c>
      <c r="BF90" s="56">
        <v>0</v>
      </c>
      <c r="BG90" s="56">
        <v>0</v>
      </c>
      <c r="BH90" s="56">
        <v>0</v>
      </c>
      <c r="BI90" s="56">
        <v>0</v>
      </c>
      <c r="BJ90" s="56">
        <v>0</v>
      </c>
      <c r="BK90" s="56">
        <v>0</v>
      </c>
      <c r="BL90" s="56">
        <v>0</v>
      </c>
      <c r="BM90" s="56">
        <v>0</v>
      </c>
      <c r="BN90" s="56">
        <v>0</v>
      </c>
      <c r="BO90" s="56">
        <v>0</v>
      </c>
      <c r="BP90" s="56">
        <v>0</v>
      </c>
      <c r="BQ90" s="56">
        <v>0</v>
      </c>
      <c r="BR90" s="56">
        <v>0</v>
      </c>
      <c r="BS90" s="56">
        <v>0</v>
      </c>
      <c r="BT90" s="56">
        <v>0</v>
      </c>
      <c r="BU90" s="56">
        <v>0</v>
      </c>
      <c r="BV90" s="56">
        <v>0</v>
      </c>
      <c r="BW90" s="56">
        <v>0</v>
      </c>
      <c r="BX90" s="56">
        <v>0</v>
      </c>
      <c r="BY90" s="56">
        <v>0</v>
      </c>
      <c r="BZ90" s="56">
        <v>400000</v>
      </c>
      <c r="CA90" s="56">
        <v>0</v>
      </c>
      <c r="CB90" s="56">
        <v>0</v>
      </c>
      <c r="CC90" s="56">
        <v>400000</v>
      </c>
      <c r="CD90" s="56">
        <v>0</v>
      </c>
      <c r="CE90" s="56">
        <v>0</v>
      </c>
      <c r="CF90" s="56">
        <v>0</v>
      </c>
      <c r="CG90" s="56">
        <v>0</v>
      </c>
      <c r="CH90" s="56">
        <v>0</v>
      </c>
      <c r="CI90" s="56">
        <v>0</v>
      </c>
      <c r="CJ90" s="56">
        <v>0</v>
      </c>
      <c r="CK90" s="56">
        <v>0</v>
      </c>
      <c r="CL90" s="56">
        <v>0</v>
      </c>
      <c r="CM90" s="56">
        <v>0</v>
      </c>
      <c r="CN90" s="56">
        <v>0</v>
      </c>
      <c r="CO90" s="56">
        <v>0</v>
      </c>
      <c r="CP90" s="56">
        <v>0</v>
      </c>
      <c r="CQ90" s="56">
        <v>0</v>
      </c>
      <c r="CR90" s="56">
        <v>0</v>
      </c>
      <c r="CS90" s="56">
        <v>0</v>
      </c>
      <c r="CT90" s="56">
        <v>0</v>
      </c>
      <c r="CU90" s="56">
        <v>0</v>
      </c>
      <c r="CV90" s="56">
        <v>0</v>
      </c>
      <c r="CW90" s="56">
        <v>0</v>
      </c>
      <c r="CX90" s="56">
        <v>0</v>
      </c>
      <c r="CY90" s="56">
        <v>0</v>
      </c>
      <c r="CZ90" s="56">
        <v>0</v>
      </c>
      <c r="DA90" s="56">
        <v>0</v>
      </c>
      <c r="DB90" s="56">
        <v>0</v>
      </c>
      <c r="DC90" s="56">
        <v>0</v>
      </c>
      <c r="DD90" s="56">
        <v>0</v>
      </c>
      <c r="DE90" s="56">
        <v>0</v>
      </c>
      <c r="DF90" s="56">
        <v>0</v>
      </c>
      <c r="DG90" s="63">
        <v>0</v>
      </c>
    </row>
    <row r="91" spans="1:111" ht="15.4" customHeight="1">
      <c r="A91" s="92" t="s">
        <v>1506</v>
      </c>
      <c r="B91" s="93"/>
      <c r="C91" s="93"/>
      <c r="D91" s="57" t="s">
        <v>1507</v>
      </c>
      <c r="E91" s="56">
        <v>560000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560000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560000</v>
      </c>
      <c r="AP91" s="56">
        <v>0</v>
      </c>
      <c r="AQ91" s="56">
        <v>0</v>
      </c>
      <c r="AR91" s="56">
        <v>0</v>
      </c>
      <c r="AS91" s="56">
        <v>0</v>
      </c>
      <c r="AT91" s="56">
        <v>0</v>
      </c>
      <c r="AU91" s="56">
        <v>0</v>
      </c>
      <c r="AV91" s="56">
        <v>0</v>
      </c>
      <c r="AW91" s="56">
        <v>0</v>
      </c>
      <c r="AX91" s="56">
        <v>0</v>
      </c>
      <c r="AY91" s="56">
        <v>0</v>
      </c>
      <c r="AZ91" s="56">
        <v>0</v>
      </c>
      <c r="BA91" s="56">
        <v>0</v>
      </c>
      <c r="BB91" s="56">
        <v>0</v>
      </c>
      <c r="BC91" s="56">
        <v>0</v>
      </c>
      <c r="BD91" s="56">
        <v>0</v>
      </c>
      <c r="BE91" s="56">
        <v>0</v>
      </c>
      <c r="BF91" s="56">
        <v>0</v>
      </c>
      <c r="BG91" s="56">
        <v>0</v>
      </c>
      <c r="BH91" s="56">
        <v>0</v>
      </c>
      <c r="BI91" s="56">
        <v>0</v>
      </c>
      <c r="BJ91" s="56">
        <v>0</v>
      </c>
      <c r="BK91" s="56">
        <v>0</v>
      </c>
      <c r="BL91" s="56">
        <v>0</v>
      </c>
      <c r="BM91" s="56">
        <v>0</v>
      </c>
      <c r="BN91" s="56">
        <v>0</v>
      </c>
      <c r="BO91" s="56">
        <v>0</v>
      </c>
      <c r="BP91" s="56">
        <v>0</v>
      </c>
      <c r="BQ91" s="56">
        <v>0</v>
      </c>
      <c r="BR91" s="56">
        <v>0</v>
      </c>
      <c r="BS91" s="56">
        <v>0</v>
      </c>
      <c r="BT91" s="56">
        <v>0</v>
      </c>
      <c r="BU91" s="56">
        <v>0</v>
      </c>
      <c r="BV91" s="56">
        <v>0</v>
      </c>
      <c r="BW91" s="56">
        <v>0</v>
      </c>
      <c r="BX91" s="56">
        <v>0</v>
      </c>
      <c r="BY91" s="56">
        <v>0</v>
      </c>
      <c r="BZ91" s="56">
        <v>0</v>
      </c>
      <c r="CA91" s="56">
        <v>0</v>
      </c>
      <c r="CB91" s="56">
        <v>0</v>
      </c>
      <c r="CC91" s="56">
        <v>0</v>
      </c>
      <c r="CD91" s="56">
        <v>0</v>
      </c>
      <c r="CE91" s="56">
        <v>0</v>
      </c>
      <c r="CF91" s="56">
        <v>0</v>
      </c>
      <c r="CG91" s="56">
        <v>0</v>
      </c>
      <c r="CH91" s="56">
        <v>0</v>
      </c>
      <c r="CI91" s="56">
        <v>0</v>
      </c>
      <c r="CJ91" s="56">
        <v>0</v>
      </c>
      <c r="CK91" s="56">
        <v>0</v>
      </c>
      <c r="CL91" s="56">
        <v>0</v>
      </c>
      <c r="CM91" s="56">
        <v>0</v>
      </c>
      <c r="CN91" s="56">
        <v>0</v>
      </c>
      <c r="CO91" s="56">
        <v>0</v>
      </c>
      <c r="CP91" s="56">
        <v>0</v>
      </c>
      <c r="CQ91" s="56">
        <v>0</v>
      </c>
      <c r="CR91" s="56">
        <v>0</v>
      </c>
      <c r="CS91" s="56">
        <v>0</v>
      </c>
      <c r="CT91" s="56">
        <v>0</v>
      </c>
      <c r="CU91" s="56">
        <v>0</v>
      </c>
      <c r="CV91" s="56">
        <v>0</v>
      </c>
      <c r="CW91" s="56">
        <v>0</v>
      </c>
      <c r="CX91" s="56">
        <v>0</v>
      </c>
      <c r="CY91" s="56">
        <v>0</v>
      </c>
      <c r="CZ91" s="56">
        <v>0</v>
      </c>
      <c r="DA91" s="56">
        <v>0</v>
      </c>
      <c r="DB91" s="56">
        <v>0</v>
      </c>
      <c r="DC91" s="56">
        <v>0</v>
      </c>
      <c r="DD91" s="56">
        <v>0</v>
      </c>
      <c r="DE91" s="56">
        <v>0</v>
      </c>
      <c r="DF91" s="56">
        <v>0</v>
      </c>
      <c r="DG91" s="63">
        <v>0</v>
      </c>
    </row>
    <row r="92" spans="1:111" ht="15.4" customHeight="1">
      <c r="A92" s="92" t="s">
        <v>1508</v>
      </c>
      <c r="B92" s="93"/>
      <c r="C92" s="93"/>
      <c r="D92" s="57" t="s">
        <v>1509</v>
      </c>
      <c r="E92" s="56">
        <v>800000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400000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0</v>
      </c>
      <c r="AM92" s="56">
        <v>0</v>
      </c>
      <c r="AN92" s="56">
        <v>400000</v>
      </c>
      <c r="AO92" s="56">
        <v>0</v>
      </c>
      <c r="AP92" s="56">
        <v>0</v>
      </c>
      <c r="AQ92" s="56">
        <v>0</v>
      </c>
      <c r="AR92" s="56">
        <v>0</v>
      </c>
      <c r="AS92" s="56">
        <v>0</v>
      </c>
      <c r="AT92" s="56">
        <v>0</v>
      </c>
      <c r="AU92" s="56">
        <v>0</v>
      </c>
      <c r="AV92" s="56">
        <v>0</v>
      </c>
      <c r="AW92" s="56">
        <v>0</v>
      </c>
      <c r="AX92" s="56">
        <v>0</v>
      </c>
      <c r="AY92" s="56">
        <v>0</v>
      </c>
      <c r="AZ92" s="56">
        <v>0</v>
      </c>
      <c r="BA92" s="56">
        <v>0</v>
      </c>
      <c r="BB92" s="56">
        <v>0</v>
      </c>
      <c r="BC92" s="56">
        <v>0</v>
      </c>
      <c r="BD92" s="56">
        <v>0</v>
      </c>
      <c r="BE92" s="56">
        <v>0</v>
      </c>
      <c r="BF92" s="56">
        <v>0</v>
      </c>
      <c r="BG92" s="56">
        <v>0</v>
      </c>
      <c r="BH92" s="56">
        <v>0</v>
      </c>
      <c r="BI92" s="56">
        <v>0</v>
      </c>
      <c r="BJ92" s="56">
        <v>0</v>
      </c>
      <c r="BK92" s="56">
        <v>0</v>
      </c>
      <c r="BL92" s="56">
        <v>0</v>
      </c>
      <c r="BM92" s="56">
        <v>0</v>
      </c>
      <c r="BN92" s="56">
        <v>0</v>
      </c>
      <c r="BO92" s="56">
        <v>0</v>
      </c>
      <c r="BP92" s="56">
        <v>0</v>
      </c>
      <c r="BQ92" s="56">
        <v>0</v>
      </c>
      <c r="BR92" s="56">
        <v>0</v>
      </c>
      <c r="BS92" s="56">
        <v>0</v>
      </c>
      <c r="BT92" s="56">
        <v>0</v>
      </c>
      <c r="BU92" s="56">
        <v>0</v>
      </c>
      <c r="BV92" s="56">
        <v>0</v>
      </c>
      <c r="BW92" s="56">
        <v>0</v>
      </c>
      <c r="BX92" s="56">
        <v>0</v>
      </c>
      <c r="BY92" s="56">
        <v>0</v>
      </c>
      <c r="BZ92" s="56">
        <v>400000</v>
      </c>
      <c r="CA92" s="56">
        <v>0</v>
      </c>
      <c r="CB92" s="56">
        <v>0</v>
      </c>
      <c r="CC92" s="56">
        <v>400000</v>
      </c>
      <c r="CD92" s="56">
        <v>0</v>
      </c>
      <c r="CE92" s="56">
        <v>0</v>
      </c>
      <c r="CF92" s="56">
        <v>0</v>
      </c>
      <c r="CG92" s="56">
        <v>0</v>
      </c>
      <c r="CH92" s="56">
        <v>0</v>
      </c>
      <c r="CI92" s="56">
        <v>0</v>
      </c>
      <c r="CJ92" s="56">
        <v>0</v>
      </c>
      <c r="CK92" s="56">
        <v>0</v>
      </c>
      <c r="CL92" s="56">
        <v>0</v>
      </c>
      <c r="CM92" s="56">
        <v>0</v>
      </c>
      <c r="CN92" s="56">
        <v>0</v>
      </c>
      <c r="CO92" s="56">
        <v>0</v>
      </c>
      <c r="CP92" s="56">
        <v>0</v>
      </c>
      <c r="CQ92" s="56">
        <v>0</v>
      </c>
      <c r="CR92" s="56">
        <v>0</v>
      </c>
      <c r="CS92" s="56">
        <v>0</v>
      </c>
      <c r="CT92" s="56">
        <v>0</v>
      </c>
      <c r="CU92" s="56">
        <v>0</v>
      </c>
      <c r="CV92" s="56">
        <v>0</v>
      </c>
      <c r="CW92" s="56">
        <v>0</v>
      </c>
      <c r="CX92" s="56">
        <v>0</v>
      </c>
      <c r="CY92" s="56">
        <v>0</v>
      </c>
      <c r="CZ92" s="56">
        <v>0</v>
      </c>
      <c r="DA92" s="56">
        <v>0</v>
      </c>
      <c r="DB92" s="56">
        <v>0</v>
      </c>
      <c r="DC92" s="56">
        <v>0</v>
      </c>
      <c r="DD92" s="56">
        <v>0</v>
      </c>
      <c r="DE92" s="56">
        <v>0</v>
      </c>
      <c r="DF92" s="56">
        <v>0</v>
      </c>
      <c r="DG92" s="63">
        <v>0</v>
      </c>
    </row>
    <row r="93" spans="1:111" ht="15.4" customHeight="1">
      <c r="A93" s="92" t="s">
        <v>1510</v>
      </c>
      <c r="B93" s="93"/>
      <c r="C93" s="93"/>
      <c r="D93" s="57" t="s">
        <v>1511</v>
      </c>
      <c r="E93" s="56">
        <v>50000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6">
        <v>0</v>
      </c>
      <c r="T93" s="56">
        <v>50000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</v>
      </c>
      <c r="AM93" s="56">
        <v>0</v>
      </c>
      <c r="AN93" s="56">
        <v>0</v>
      </c>
      <c r="AO93" s="56">
        <v>50000</v>
      </c>
      <c r="AP93" s="56">
        <v>0</v>
      </c>
      <c r="AQ93" s="56">
        <v>0</v>
      </c>
      <c r="AR93" s="56">
        <v>0</v>
      </c>
      <c r="AS93" s="56">
        <v>0</v>
      </c>
      <c r="AT93" s="56">
        <v>0</v>
      </c>
      <c r="AU93" s="56">
        <v>0</v>
      </c>
      <c r="AV93" s="56">
        <v>0</v>
      </c>
      <c r="AW93" s="56">
        <v>0</v>
      </c>
      <c r="AX93" s="56">
        <v>0</v>
      </c>
      <c r="AY93" s="56">
        <v>0</v>
      </c>
      <c r="AZ93" s="56">
        <v>0</v>
      </c>
      <c r="BA93" s="56">
        <v>0</v>
      </c>
      <c r="BB93" s="56">
        <v>0</v>
      </c>
      <c r="BC93" s="56">
        <v>0</v>
      </c>
      <c r="BD93" s="56">
        <v>0</v>
      </c>
      <c r="BE93" s="56">
        <v>0</v>
      </c>
      <c r="BF93" s="56">
        <v>0</v>
      </c>
      <c r="BG93" s="56">
        <v>0</v>
      </c>
      <c r="BH93" s="56">
        <v>0</v>
      </c>
      <c r="BI93" s="56">
        <v>0</v>
      </c>
      <c r="BJ93" s="56">
        <v>0</v>
      </c>
      <c r="BK93" s="56">
        <v>0</v>
      </c>
      <c r="BL93" s="56">
        <v>0</v>
      </c>
      <c r="BM93" s="56">
        <v>0</v>
      </c>
      <c r="BN93" s="56">
        <v>0</v>
      </c>
      <c r="BO93" s="56">
        <v>0</v>
      </c>
      <c r="BP93" s="56">
        <v>0</v>
      </c>
      <c r="BQ93" s="56">
        <v>0</v>
      </c>
      <c r="BR93" s="56">
        <v>0</v>
      </c>
      <c r="BS93" s="56">
        <v>0</v>
      </c>
      <c r="BT93" s="56">
        <v>0</v>
      </c>
      <c r="BU93" s="56">
        <v>0</v>
      </c>
      <c r="BV93" s="56">
        <v>0</v>
      </c>
      <c r="BW93" s="56">
        <v>0</v>
      </c>
      <c r="BX93" s="56">
        <v>0</v>
      </c>
      <c r="BY93" s="56">
        <v>0</v>
      </c>
      <c r="BZ93" s="56">
        <v>0</v>
      </c>
      <c r="CA93" s="56">
        <v>0</v>
      </c>
      <c r="CB93" s="56">
        <v>0</v>
      </c>
      <c r="CC93" s="56">
        <v>0</v>
      </c>
      <c r="CD93" s="56">
        <v>0</v>
      </c>
      <c r="CE93" s="56">
        <v>0</v>
      </c>
      <c r="CF93" s="56">
        <v>0</v>
      </c>
      <c r="CG93" s="56">
        <v>0</v>
      </c>
      <c r="CH93" s="56">
        <v>0</v>
      </c>
      <c r="CI93" s="56">
        <v>0</v>
      </c>
      <c r="CJ93" s="56">
        <v>0</v>
      </c>
      <c r="CK93" s="56">
        <v>0</v>
      </c>
      <c r="CL93" s="56">
        <v>0</v>
      </c>
      <c r="CM93" s="56">
        <v>0</v>
      </c>
      <c r="CN93" s="56">
        <v>0</v>
      </c>
      <c r="CO93" s="56">
        <v>0</v>
      </c>
      <c r="CP93" s="56">
        <v>0</v>
      </c>
      <c r="CQ93" s="56">
        <v>0</v>
      </c>
      <c r="CR93" s="56">
        <v>0</v>
      </c>
      <c r="CS93" s="56">
        <v>0</v>
      </c>
      <c r="CT93" s="56">
        <v>0</v>
      </c>
      <c r="CU93" s="56">
        <v>0</v>
      </c>
      <c r="CV93" s="56">
        <v>0</v>
      </c>
      <c r="CW93" s="56">
        <v>0</v>
      </c>
      <c r="CX93" s="56">
        <v>0</v>
      </c>
      <c r="CY93" s="56">
        <v>0</v>
      </c>
      <c r="CZ93" s="56">
        <v>0</v>
      </c>
      <c r="DA93" s="56">
        <v>0</v>
      </c>
      <c r="DB93" s="56">
        <v>0</v>
      </c>
      <c r="DC93" s="56">
        <v>0</v>
      </c>
      <c r="DD93" s="56">
        <v>0</v>
      </c>
      <c r="DE93" s="56">
        <v>0</v>
      </c>
      <c r="DF93" s="56">
        <v>0</v>
      </c>
      <c r="DG93" s="63">
        <v>0</v>
      </c>
    </row>
    <row r="94" spans="1:111" ht="15.4" customHeight="1">
      <c r="A94" s="92" t="s">
        <v>1512</v>
      </c>
      <c r="B94" s="93"/>
      <c r="C94" s="93"/>
      <c r="D94" s="57" t="s">
        <v>1513</v>
      </c>
      <c r="E94" s="56">
        <v>1939354.95</v>
      </c>
      <c r="F94" s="56">
        <v>1101082.76</v>
      </c>
      <c r="G94" s="56">
        <v>264001.5</v>
      </c>
      <c r="H94" s="56">
        <v>278026.5</v>
      </c>
      <c r="I94" s="56">
        <v>407812.1</v>
      </c>
      <c r="J94" s="56">
        <v>0</v>
      </c>
      <c r="K94" s="56">
        <v>0</v>
      </c>
      <c r="L94" s="56">
        <v>107795.68</v>
      </c>
      <c r="M94" s="56">
        <v>43446.98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6">
        <v>0</v>
      </c>
      <c r="T94" s="56">
        <v>832272.19</v>
      </c>
      <c r="U94" s="56">
        <v>16342.5</v>
      </c>
      <c r="V94" s="56">
        <v>12618.6</v>
      </c>
      <c r="W94" s="56">
        <v>36682</v>
      </c>
      <c r="X94" s="56">
        <v>0</v>
      </c>
      <c r="Y94" s="56">
        <v>1800</v>
      </c>
      <c r="Z94" s="56">
        <v>0</v>
      </c>
      <c r="AA94" s="56">
        <v>4304.09</v>
      </c>
      <c r="AB94" s="56">
        <v>0</v>
      </c>
      <c r="AC94" s="56">
        <v>0</v>
      </c>
      <c r="AD94" s="56">
        <v>7389.9</v>
      </c>
      <c r="AE94" s="56">
        <v>0</v>
      </c>
      <c r="AF94" s="56">
        <v>0</v>
      </c>
      <c r="AG94" s="56">
        <v>0</v>
      </c>
      <c r="AH94" s="56">
        <v>0</v>
      </c>
      <c r="AI94" s="56">
        <v>5800</v>
      </c>
      <c r="AJ94" s="56">
        <v>538</v>
      </c>
      <c r="AK94" s="56">
        <v>1720</v>
      </c>
      <c r="AL94" s="56">
        <v>0</v>
      </c>
      <c r="AM94" s="56">
        <v>0</v>
      </c>
      <c r="AN94" s="56">
        <v>13551.6</v>
      </c>
      <c r="AO94" s="56">
        <v>710313.59</v>
      </c>
      <c r="AP94" s="56">
        <v>9983.68</v>
      </c>
      <c r="AQ94" s="56">
        <v>0</v>
      </c>
      <c r="AR94" s="56">
        <v>0</v>
      </c>
      <c r="AS94" s="56">
        <v>3180</v>
      </c>
      <c r="AT94" s="56">
        <v>0</v>
      </c>
      <c r="AU94" s="56">
        <v>8048.23</v>
      </c>
      <c r="AV94" s="56">
        <v>6000</v>
      </c>
      <c r="AW94" s="56">
        <v>0</v>
      </c>
      <c r="AX94" s="56">
        <v>0</v>
      </c>
      <c r="AY94" s="56">
        <v>0</v>
      </c>
      <c r="AZ94" s="56">
        <v>0</v>
      </c>
      <c r="BA94" s="56">
        <v>0</v>
      </c>
      <c r="BB94" s="56">
        <v>0</v>
      </c>
      <c r="BC94" s="56">
        <v>6000</v>
      </c>
      <c r="BD94" s="56">
        <v>0</v>
      </c>
      <c r="BE94" s="56">
        <v>0</v>
      </c>
      <c r="BF94" s="56">
        <v>0</v>
      </c>
      <c r="BG94" s="56">
        <v>0</v>
      </c>
      <c r="BH94" s="56">
        <v>0</v>
      </c>
      <c r="BI94" s="56">
        <v>0</v>
      </c>
      <c r="BJ94" s="56">
        <v>0</v>
      </c>
      <c r="BK94" s="56">
        <v>0</v>
      </c>
      <c r="BL94" s="56">
        <v>0</v>
      </c>
      <c r="BM94" s="56">
        <v>0</v>
      </c>
      <c r="BN94" s="56">
        <v>0</v>
      </c>
      <c r="BO94" s="56">
        <v>0</v>
      </c>
      <c r="BP94" s="56">
        <v>0</v>
      </c>
      <c r="BQ94" s="56">
        <v>0</v>
      </c>
      <c r="BR94" s="56">
        <v>0</v>
      </c>
      <c r="BS94" s="56">
        <v>0</v>
      </c>
      <c r="BT94" s="56">
        <v>0</v>
      </c>
      <c r="BU94" s="56">
        <v>0</v>
      </c>
      <c r="BV94" s="56">
        <v>0</v>
      </c>
      <c r="BW94" s="56">
        <v>0</v>
      </c>
      <c r="BX94" s="56">
        <v>0</v>
      </c>
      <c r="BY94" s="56">
        <v>0</v>
      </c>
      <c r="BZ94" s="56">
        <v>0</v>
      </c>
      <c r="CA94" s="56">
        <v>0</v>
      </c>
      <c r="CB94" s="56">
        <v>0</v>
      </c>
      <c r="CC94" s="56">
        <v>0</v>
      </c>
      <c r="CD94" s="56">
        <v>0</v>
      </c>
      <c r="CE94" s="56">
        <v>0</v>
      </c>
      <c r="CF94" s="56">
        <v>0</v>
      </c>
      <c r="CG94" s="56">
        <v>0</v>
      </c>
      <c r="CH94" s="56">
        <v>0</v>
      </c>
      <c r="CI94" s="56">
        <v>0</v>
      </c>
      <c r="CJ94" s="56">
        <v>0</v>
      </c>
      <c r="CK94" s="56">
        <v>0</v>
      </c>
      <c r="CL94" s="56">
        <v>0</v>
      </c>
      <c r="CM94" s="56">
        <v>0</v>
      </c>
      <c r="CN94" s="56">
        <v>0</v>
      </c>
      <c r="CO94" s="56">
        <v>0</v>
      </c>
      <c r="CP94" s="56">
        <v>0</v>
      </c>
      <c r="CQ94" s="56">
        <v>0</v>
      </c>
      <c r="CR94" s="56">
        <v>0</v>
      </c>
      <c r="CS94" s="56">
        <v>0</v>
      </c>
      <c r="CT94" s="56">
        <v>0</v>
      </c>
      <c r="CU94" s="56">
        <v>0</v>
      </c>
      <c r="CV94" s="56">
        <v>0</v>
      </c>
      <c r="CW94" s="56">
        <v>0</v>
      </c>
      <c r="CX94" s="56">
        <v>0</v>
      </c>
      <c r="CY94" s="56">
        <v>0</v>
      </c>
      <c r="CZ94" s="56">
        <v>0</v>
      </c>
      <c r="DA94" s="56">
        <v>0</v>
      </c>
      <c r="DB94" s="56">
        <v>0</v>
      </c>
      <c r="DC94" s="56">
        <v>0</v>
      </c>
      <c r="DD94" s="56">
        <v>0</v>
      </c>
      <c r="DE94" s="56">
        <v>0</v>
      </c>
      <c r="DF94" s="56">
        <v>0</v>
      </c>
      <c r="DG94" s="63">
        <v>0</v>
      </c>
    </row>
    <row r="95" spans="1:111" ht="15.4" customHeight="1">
      <c r="A95" s="92" t="s">
        <v>1514</v>
      </c>
      <c r="B95" s="93"/>
      <c r="C95" s="93"/>
      <c r="D95" s="57" t="s">
        <v>1515</v>
      </c>
      <c r="E95" s="56">
        <v>1939354.95</v>
      </c>
      <c r="F95" s="56">
        <v>1101082.76</v>
      </c>
      <c r="G95" s="56">
        <v>264001.5</v>
      </c>
      <c r="H95" s="56">
        <v>278026.5</v>
      </c>
      <c r="I95" s="56">
        <v>407812.1</v>
      </c>
      <c r="J95" s="56">
        <v>0</v>
      </c>
      <c r="K95" s="56">
        <v>0</v>
      </c>
      <c r="L95" s="56">
        <v>107795.68</v>
      </c>
      <c r="M95" s="56">
        <v>43446.98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832272.19</v>
      </c>
      <c r="U95" s="56">
        <v>16342.5</v>
      </c>
      <c r="V95" s="56">
        <v>12618.6</v>
      </c>
      <c r="W95" s="56">
        <v>36682</v>
      </c>
      <c r="X95" s="56">
        <v>0</v>
      </c>
      <c r="Y95" s="56">
        <v>1800</v>
      </c>
      <c r="Z95" s="56">
        <v>0</v>
      </c>
      <c r="AA95" s="56">
        <v>4304.09</v>
      </c>
      <c r="AB95" s="56">
        <v>0</v>
      </c>
      <c r="AC95" s="56">
        <v>0</v>
      </c>
      <c r="AD95" s="56">
        <v>7389.9</v>
      </c>
      <c r="AE95" s="56">
        <v>0</v>
      </c>
      <c r="AF95" s="56">
        <v>0</v>
      </c>
      <c r="AG95" s="56">
        <v>0</v>
      </c>
      <c r="AH95" s="56">
        <v>0</v>
      </c>
      <c r="AI95" s="56">
        <v>5800</v>
      </c>
      <c r="AJ95" s="56">
        <v>538</v>
      </c>
      <c r="AK95" s="56">
        <v>1720</v>
      </c>
      <c r="AL95" s="56">
        <v>0</v>
      </c>
      <c r="AM95" s="56">
        <v>0</v>
      </c>
      <c r="AN95" s="56">
        <v>13551.6</v>
      </c>
      <c r="AO95" s="56">
        <v>710313.59</v>
      </c>
      <c r="AP95" s="56">
        <v>9983.68</v>
      </c>
      <c r="AQ95" s="56">
        <v>0</v>
      </c>
      <c r="AR95" s="56">
        <v>0</v>
      </c>
      <c r="AS95" s="56">
        <v>3180</v>
      </c>
      <c r="AT95" s="56">
        <v>0</v>
      </c>
      <c r="AU95" s="56">
        <v>8048.23</v>
      </c>
      <c r="AV95" s="56">
        <v>6000</v>
      </c>
      <c r="AW95" s="56">
        <v>0</v>
      </c>
      <c r="AX95" s="56">
        <v>0</v>
      </c>
      <c r="AY95" s="56">
        <v>0</v>
      </c>
      <c r="AZ95" s="56">
        <v>0</v>
      </c>
      <c r="BA95" s="56">
        <v>0</v>
      </c>
      <c r="BB95" s="56">
        <v>0</v>
      </c>
      <c r="BC95" s="56">
        <v>6000</v>
      </c>
      <c r="BD95" s="56">
        <v>0</v>
      </c>
      <c r="BE95" s="56">
        <v>0</v>
      </c>
      <c r="BF95" s="56">
        <v>0</v>
      </c>
      <c r="BG95" s="56">
        <v>0</v>
      </c>
      <c r="BH95" s="56">
        <v>0</v>
      </c>
      <c r="BI95" s="56">
        <v>0</v>
      </c>
      <c r="BJ95" s="56">
        <v>0</v>
      </c>
      <c r="BK95" s="56">
        <v>0</v>
      </c>
      <c r="BL95" s="56">
        <v>0</v>
      </c>
      <c r="BM95" s="56">
        <v>0</v>
      </c>
      <c r="BN95" s="56">
        <v>0</v>
      </c>
      <c r="BO95" s="56">
        <v>0</v>
      </c>
      <c r="BP95" s="56">
        <v>0</v>
      </c>
      <c r="BQ95" s="56">
        <v>0</v>
      </c>
      <c r="BR95" s="56">
        <v>0</v>
      </c>
      <c r="BS95" s="56">
        <v>0</v>
      </c>
      <c r="BT95" s="56">
        <v>0</v>
      </c>
      <c r="BU95" s="56">
        <v>0</v>
      </c>
      <c r="BV95" s="56">
        <v>0</v>
      </c>
      <c r="BW95" s="56">
        <v>0</v>
      </c>
      <c r="BX95" s="56">
        <v>0</v>
      </c>
      <c r="BY95" s="56">
        <v>0</v>
      </c>
      <c r="BZ95" s="56">
        <v>0</v>
      </c>
      <c r="CA95" s="56">
        <v>0</v>
      </c>
      <c r="CB95" s="56">
        <v>0</v>
      </c>
      <c r="CC95" s="56">
        <v>0</v>
      </c>
      <c r="CD95" s="56">
        <v>0</v>
      </c>
      <c r="CE95" s="56">
        <v>0</v>
      </c>
      <c r="CF95" s="56">
        <v>0</v>
      </c>
      <c r="CG95" s="56">
        <v>0</v>
      </c>
      <c r="CH95" s="56">
        <v>0</v>
      </c>
      <c r="CI95" s="56">
        <v>0</v>
      </c>
      <c r="CJ95" s="56">
        <v>0</v>
      </c>
      <c r="CK95" s="56">
        <v>0</v>
      </c>
      <c r="CL95" s="56">
        <v>0</v>
      </c>
      <c r="CM95" s="56">
        <v>0</v>
      </c>
      <c r="CN95" s="56">
        <v>0</v>
      </c>
      <c r="CO95" s="56">
        <v>0</v>
      </c>
      <c r="CP95" s="56">
        <v>0</v>
      </c>
      <c r="CQ95" s="56">
        <v>0</v>
      </c>
      <c r="CR95" s="56">
        <v>0</v>
      </c>
      <c r="CS95" s="56">
        <v>0</v>
      </c>
      <c r="CT95" s="56">
        <v>0</v>
      </c>
      <c r="CU95" s="56">
        <v>0</v>
      </c>
      <c r="CV95" s="56">
        <v>0</v>
      </c>
      <c r="CW95" s="56">
        <v>0</v>
      </c>
      <c r="CX95" s="56">
        <v>0</v>
      </c>
      <c r="CY95" s="56">
        <v>0</v>
      </c>
      <c r="CZ95" s="56">
        <v>0</v>
      </c>
      <c r="DA95" s="56">
        <v>0</v>
      </c>
      <c r="DB95" s="56">
        <v>0</v>
      </c>
      <c r="DC95" s="56">
        <v>0</v>
      </c>
      <c r="DD95" s="56">
        <v>0</v>
      </c>
      <c r="DE95" s="56">
        <v>0</v>
      </c>
      <c r="DF95" s="56">
        <v>0</v>
      </c>
      <c r="DG95" s="63">
        <v>0</v>
      </c>
    </row>
    <row r="96" spans="1:111" ht="15.4" customHeight="1">
      <c r="A96" s="92" t="s">
        <v>1516</v>
      </c>
      <c r="B96" s="93"/>
      <c r="C96" s="93"/>
      <c r="D96" s="57" t="s">
        <v>1517</v>
      </c>
      <c r="E96" s="56">
        <v>15308241.539999999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6">
        <v>0</v>
      </c>
      <c r="T96" s="56">
        <v>15158241.539999999</v>
      </c>
      <c r="U96" s="56">
        <v>254848.89</v>
      </c>
      <c r="V96" s="56">
        <v>6304</v>
      </c>
      <c r="W96" s="56">
        <v>60000</v>
      </c>
      <c r="X96" s="56">
        <v>152.86000000000001</v>
      </c>
      <c r="Y96" s="56">
        <v>3664</v>
      </c>
      <c r="Z96" s="56">
        <v>716581.48</v>
      </c>
      <c r="AA96" s="56">
        <v>253610.72</v>
      </c>
      <c r="AB96" s="56">
        <v>0</v>
      </c>
      <c r="AC96" s="56">
        <v>0</v>
      </c>
      <c r="AD96" s="56">
        <v>67495.45</v>
      </c>
      <c r="AE96" s="56">
        <v>0</v>
      </c>
      <c r="AF96" s="56">
        <v>145315.04</v>
      </c>
      <c r="AG96" s="56">
        <v>5000</v>
      </c>
      <c r="AH96" s="56">
        <v>49109.760000000002</v>
      </c>
      <c r="AI96" s="56">
        <v>91710</v>
      </c>
      <c r="AJ96" s="56">
        <v>13722</v>
      </c>
      <c r="AK96" s="56">
        <v>180137.60000000001</v>
      </c>
      <c r="AL96" s="56">
        <v>0</v>
      </c>
      <c r="AM96" s="56">
        <v>0</v>
      </c>
      <c r="AN96" s="56">
        <v>136273.04</v>
      </c>
      <c r="AO96" s="56">
        <v>12843611</v>
      </c>
      <c r="AP96" s="56">
        <v>0</v>
      </c>
      <c r="AQ96" s="56">
        <v>3480</v>
      </c>
      <c r="AR96" s="56">
        <v>0</v>
      </c>
      <c r="AS96" s="56">
        <v>16120</v>
      </c>
      <c r="AT96" s="56">
        <v>0</v>
      </c>
      <c r="AU96" s="56">
        <v>311105.7</v>
      </c>
      <c r="AV96" s="56">
        <v>0</v>
      </c>
      <c r="AW96" s="56">
        <v>0</v>
      </c>
      <c r="AX96" s="56">
        <v>0</v>
      </c>
      <c r="AY96" s="56">
        <v>0</v>
      </c>
      <c r="AZ96" s="56">
        <v>0</v>
      </c>
      <c r="BA96" s="56">
        <v>0</v>
      </c>
      <c r="BB96" s="56">
        <v>0</v>
      </c>
      <c r="BC96" s="56">
        <v>0</v>
      </c>
      <c r="BD96" s="56">
        <v>0</v>
      </c>
      <c r="BE96" s="56">
        <v>0</v>
      </c>
      <c r="BF96" s="56">
        <v>0</v>
      </c>
      <c r="BG96" s="56">
        <v>0</v>
      </c>
      <c r="BH96" s="56">
        <v>0</v>
      </c>
      <c r="BI96" s="56">
        <v>0</v>
      </c>
      <c r="BJ96" s="56">
        <v>0</v>
      </c>
      <c r="BK96" s="56">
        <v>0</v>
      </c>
      <c r="BL96" s="56">
        <v>0</v>
      </c>
      <c r="BM96" s="56">
        <v>0</v>
      </c>
      <c r="BN96" s="56">
        <v>0</v>
      </c>
      <c r="BO96" s="56">
        <v>0</v>
      </c>
      <c r="BP96" s="56">
        <v>0</v>
      </c>
      <c r="BQ96" s="56">
        <v>0</v>
      </c>
      <c r="BR96" s="56">
        <v>0</v>
      </c>
      <c r="BS96" s="56">
        <v>0</v>
      </c>
      <c r="BT96" s="56">
        <v>0</v>
      </c>
      <c r="BU96" s="56">
        <v>0</v>
      </c>
      <c r="BV96" s="56">
        <v>0</v>
      </c>
      <c r="BW96" s="56">
        <v>0</v>
      </c>
      <c r="BX96" s="56">
        <v>0</v>
      </c>
      <c r="BY96" s="56">
        <v>0</v>
      </c>
      <c r="BZ96" s="56">
        <v>150000</v>
      </c>
      <c r="CA96" s="56">
        <v>0</v>
      </c>
      <c r="CB96" s="56">
        <v>150000</v>
      </c>
      <c r="CC96" s="56">
        <v>0</v>
      </c>
      <c r="CD96" s="56">
        <v>0</v>
      </c>
      <c r="CE96" s="56">
        <v>0</v>
      </c>
      <c r="CF96" s="56">
        <v>0</v>
      </c>
      <c r="CG96" s="56">
        <v>0</v>
      </c>
      <c r="CH96" s="56">
        <v>0</v>
      </c>
      <c r="CI96" s="56">
        <v>0</v>
      </c>
      <c r="CJ96" s="56">
        <v>0</v>
      </c>
      <c r="CK96" s="56">
        <v>0</v>
      </c>
      <c r="CL96" s="56">
        <v>0</v>
      </c>
      <c r="CM96" s="56">
        <v>0</v>
      </c>
      <c r="CN96" s="56">
        <v>0</v>
      </c>
      <c r="CO96" s="56">
        <v>0</v>
      </c>
      <c r="CP96" s="56">
        <v>0</v>
      </c>
      <c r="CQ96" s="56">
        <v>0</v>
      </c>
      <c r="CR96" s="56">
        <v>0</v>
      </c>
      <c r="CS96" s="56">
        <v>0</v>
      </c>
      <c r="CT96" s="56">
        <v>0</v>
      </c>
      <c r="CU96" s="56">
        <v>0</v>
      </c>
      <c r="CV96" s="56">
        <v>0</v>
      </c>
      <c r="CW96" s="56">
        <v>0</v>
      </c>
      <c r="CX96" s="56">
        <v>0</v>
      </c>
      <c r="CY96" s="56">
        <v>0</v>
      </c>
      <c r="CZ96" s="56">
        <v>0</v>
      </c>
      <c r="DA96" s="56">
        <v>0</v>
      </c>
      <c r="DB96" s="56">
        <v>0</v>
      </c>
      <c r="DC96" s="56">
        <v>0</v>
      </c>
      <c r="DD96" s="56">
        <v>0</v>
      </c>
      <c r="DE96" s="56">
        <v>0</v>
      </c>
      <c r="DF96" s="56">
        <v>0</v>
      </c>
      <c r="DG96" s="63">
        <v>0</v>
      </c>
    </row>
    <row r="97" spans="1:111" ht="15.4" customHeight="1">
      <c r="A97" s="92" t="s">
        <v>1518</v>
      </c>
      <c r="B97" s="93"/>
      <c r="C97" s="93"/>
      <c r="D97" s="57" t="s">
        <v>1519</v>
      </c>
      <c r="E97" s="56">
        <v>15308241.539999999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6">
        <v>0</v>
      </c>
      <c r="T97" s="56">
        <v>15158241.539999999</v>
      </c>
      <c r="U97" s="56">
        <v>254848.89</v>
      </c>
      <c r="V97" s="56">
        <v>6304</v>
      </c>
      <c r="W97" s="56">
        <v>60000</v>
      </c>
      <c r="X97" s="56">
        <v>152.86000000000001</v>
      </c>
      <c r="Y97" s="56">
        <v>3664</v>
      </c>
      <c r="Z97" s="56">
        <v>716581.48</v>
      </c>
      <c r="AA97" s="56">
        <v>253610.72</v>
      </c>
      <c r="AB97" s="56">
        <v>0</v>
      </c>
      <c r="AC97" s="56">
        <v>0</v>
      </c>
      <c r="AD97" s="56">
        <v>67495.45</v>
      </c>
      <c r="AE97" s="56">
        <v>0</v>
      </c>
      <c r="AF97" s="56">
        <v>145315.04</v>
      </c>
      <c r="AG97" s="56">
        <v>5000</v>
      </c>
      <c r="AH97" s="56">
        <v>49109.760000000002</v>
      </c>
      <c r="AI97" s="56">
        <v>91710</v>
      </c>
      <c r="AJ97" s="56">
        <v>13722</v>
      </c>
      <c r="AK97" s="56">
        <v>180137.60000000001</v>
      </c>
      <c r="AL97" s="56">
        <v>0</v>
      </c>
      <c r="AM97" s="56">
        <v>0</v>
      </c>
      <c r="AN97" s="56">
        <v>136273.04</v>
      </c>
      <c r="AO97" s="56">
        <v>12843611</v>
      </c>
      <c r="AP97" s="56">
        <v>0</v>
      </c>
      <c r="AQ97" s="56">
        <v>3480</v>
      </c>
      <c r="AR97" s="56">
        <v>0</v>
      </c>
      <c r="AS97" s="56">
        <v>16120</v>
      </c>
      <c r="AT97" s="56">
        <v>0</v>
      </c>
      <c r="AU97" s="56">
        <v>311105.7</v>
      </c>
      <c r="AV97" s="56">
        <v>0</v>
      </c>
      <c r="AW97" s="56">
        <v>0</v>
      </c>
      <c r="AX97" s="56">
        <v>0</v>
      </c>
      <c r="AY97" s="56">
        <v>0</v>
      </c>
      <c r="AZ97" s="56">
        <v>0</v>
      </c>
      <c r="BA97" s="56">
        <v>0</v>
      </c>
      <c r="BB97" s="56">
        <v>0</v>
      </c>
      <c r="BC97" s="56">
        <v>0</v>
      </c>
      <c r="BD97" s="56">
        <v>0</v>
      </c>
      <c r="BE97" s="56">
        <v>0</v>
      </c>
      <c r="BF97" s="56">
        <v>0</v>
      </c>
      <c r="BG97" s="56">
        <v>0</v>
      </c>
      <c r="BH97" s="56">
        <v>0</v>
      </c>
      <c r="BI97" s="56">
        <v>0</v>
      </c>
      <c r="BJ97" s="56">
        <v>0</v>
      </c>
      <c r="BK97" s="56">
        <v>0</v>
      </c>
      <c r="BL97" s="56">
        <v>0</v>
      </c>
      <c r="BM97" s="56">
        <v>0</v>
      </c>
      <c r="BN97" s="56">
        <v>0</v>
      </c>
      <c r="BO97" s="56">
        <v>0</v>
      </c>
      <c r="BP97" s="56">
        <v>0</v>
      </c>
      <c r="BQ97" s="56">
        <v>0</v>
      </c>
      <c r="BR97" s="56">
        <v>0</v>
      </c>
      <c r="BS97" s="56">
        <v>0</v>
      </c>
      <c r="BT97" s="56">
        <v>0</v>
      </c>
      <c r="BU97" s="56">
        <v>0</v>
      </c>
      <c r="BV97" s="56">
        <v>0</v>
      </c>
      <c r="BW97" s="56">
        <v>0</v>
      </c>
      <c r="BX97" s="56">
        <v>0</v>
      </c>
      <c r="BY97" s="56">
        <v>0</v>
      </c>
      <c r="BZ97" s="56">
        <v>150000</v>
      </c>
      <c r="CA97" s="56">
        <v>0</v>
      </c>
      <c r="CB97" s="56">
        <v>150000</v>
      </c>
      <c r="CC97" s="56">
        <v>0</v>
      </c>
      <c r="CD97" s="56">
        <v>0</v>
      </c>
      <c r="CE97" s="56">
        <v>0</v>
      </c>
      <c r="CF97" s="56">
        <v>0</v>
      </c>
      <c r="CG97" s="56">
        <v>0</v>
      </c>
      <c r="CH97" s="56">
        <v>0</v>
      </c>
      <c r="CI97" s="56">
        <v>0</v>
      </c>
      <c r="CJ97" s="56">
        <v>0</v>
      </c>
      <c r="CK97" s="56">
        <v>0</v>
      </c>
      <c r="CL97" s="56">
        <v>0</v>
      </c>
      <c r="CM97" s="56">
        <v>0</v>
      </c>
      <c r="CN97" s="56">
        <v>0</v>
      </c>
      <c r="CO97" s="56">
        <v>0</v>
      </c>
      <c r="CP97" s="56">
        <v>0</v>
      </c>
      <c r="CQ97" s="56">
        <v>0</v>
      </c>
      <c r="CR97" s="56">
        <v>0</v>
      </c>
      <c r="CS97" s="56">
        <v>0</v>
      </c>
      <c r="CT97" s="56">
        <v>0</v>
      </c>
      <c r="CU97" s="56">
        <v>0</v>
      </c>
      <c r="CV97" s="56">
        <v>0</v>
      </c>
      <c r="CW97" s="56">
        <v>0</v>
      </c>
      <c r="CX97" s="56">
        <v>0</v>
      </c>
      <c r="CY97" s="56">
        <v>0</v>
      </c>
      <c r="CZ97" s="56">
        <v>0</v>
      </c>
      <c r="DA97" s="56">
        <v>0</v>
      </c>
      <c r="DB97" s="56">
        <v>0</v>
      </c>
      <c r="DC97" s="56">
        <v>0</v>
      </c>
      <c r="DD97" s="56">
        <v>0</v>
      </c>
      <c r="DE97" s="56">
        <v>0</v>
      </c>
      <c r="DF97" s="56">
        <v>0</v>
      </c>
      <c r="DG97" s="63">
        <v>0</v>
      </c>
    </row>
    <row r="98" spans="1:111" ht="15.4" customHeight="1">
      <c r="A98" s="92" t="s">
        <v>1520</v>
      </c>
      <c r="B98" s="93"/>
      <c r="C98" s="93"/>
      <c r="D98" s="57" t="s">
        <v>1521</v>
      </c>
      <c r="E98" s="56">
        <v>5083561.58</v>
      </c>
      <c r="F98" s="56">
        <v>342435.58</v>
      </c>
      <c r="G98" s="56">
        <v>0</v>
      </c>
      <c r="H98" s="56">
        <v>0</v>
      </c>
      <c r="I98" s="56">
        <v>48158.94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56">
        <v>0</v>
      </c>
      <c r="S98" s="56">
        <v>294276.64</v>
      </c>
      <c r="T98" s="56">
        <v>4192725.6</v>
      </c>
      <c r="U98" s="56">
        <v>0</v>
      </c>
      <c r="V98" s="56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6">
        <v>8057.05</v>
      </c>
      <c r="AE98" s="56">
        <v>0</v>
      </c>
      <c r="AF98" s="56">
        <v>0</v>
      </c>
      <c r="AG98" s="56">
        <v>0</v>
      </c>
      <c r="AH98" s="56">
        <v>0</v>
      </c>
      <c r="AI98" s="56">
        <v>0</v>
      </c>
      <c r="AJ98" s="56">
        <v>0</v>
      </c>
      <c r="AK98" s="56">
        <v>0</v>
      </c>
      <c r="AL98" s="56">
        <v>0</v>
      </c>
      <c r="AM98" s="56">
        <v>0</v>
      </c>
      <c r="AN98" s="56">
        <v>50000</v>
      </c>
      <c r="AO98" s="56">
        <v>4134668.55</v>
      </c>
      <c r="AP98" s="56">
        <v>0</v>
      </c>
      <c r="AQ98" s="56">
        <v>0</v>
      </c>
      <c r="AR98" s="56">
        <v>0</v>
      </c>
      <c r="AS98" s="56">
        <v>0</v>
      </c>
      <c r="AT98" s="56">
        <v>0</v>
      </c>
      <c r="AU98" s="56">
        <v>0</v>
      </c>
      <c r="AV98" s="56">
        <v>9866</v>
      </c>
      <c r="AW98" s="56">
        <v>0</v>
      </c>
      <c r="AX98" s="56">
        <v>0</v>
      </c>
      <c r="AY98" s="56">
        <v>0</v>
      </c>
      <c r="AZ98" s="56">
        <v>0</v>
      </c>
      <c r="BA98" s="56">
        <v>9866</v>
      </c>
      <c r="BB98" s="56">
        <v>0</v>
      </c>
      <c r="BC98" s="56">
        <v>0</v>
      </c>
      <c r="BD98" s="56">
        <v>0</v>
      </c>
      <c r="BE98" s="56">
        <v>0</v>
      </c>
      <c r="BF98" s="56">
        <v>0</v>
      </c>
      <c r="BG98" s="56">
        <v>0</v>
      </c>
      <c r="BH98" s="56">
        <v>0</v>
      </c>
      <c r="BI98" s="56">
        <v>0</v>
      </c>
      <c r="BJ98" s="56">
        <v>0</v>
      </c>
      <c r="BK98" s="56">
        <v>0</v>
      </c>
      <c r="BL98" s="56">
        <v>0</v>
      </c>
      <c r="BM98" s="56">
        <v>0</v>
      </c>
      <c r="BN98" s="56">
        <v>0</v>
      </c>
      <c r="BO98" s="56">
        <v>0</v>
      </c>
      <c r="BP98" s="56">
        <v>0</v>
      </c>
      <c r="BQ98" s="56">
        <v>0</v>
      </c>
      <c r="BR98" s="56">
        <v>0</v>
      </c>
      <c r="BS98" s="56">
        <v>0</v>
      </c>
      <c r="BT98" s="56">
        <v>0</v>
      </c>
      <c r="BU98" s="56">
        <v>0</v>
      </c>
      <c r="BV98" s="56">
        <v>0</v>
      </c>
      <c r="BW98" s="56">
        <v>0</v>
      </c>
      <c r="BX98" s="56">
        <v>0</v>
      </c>
      <c r="BY98" s="56">
        <v>0</v>
      </c>
      <c r="BZ98" s="56">
        <v>538534.40000000002</v>
      </c>
      <c r="CA98" s="56">
        <v>0</v>
      </c>
      <c r="CB98" s="56">
        <v>0</v>
      </c>
      <c r="CC98" s="56">
        <v>3990</v>
      </c>
      <c r="CD98" s="56">
        <v>0</v>
      </c>
      <c r="CE98" s="56">
        <v>158068.34</v>
      </c>
      <c r="CF98" s="56">
        <v>376476.06</v>
      </c>
      <c r="CG98" s="56">
        <v>0</v>
      </c>
      <c r="CH98" s="56">
        <v>0</v>
      </c>
      <c r="CI98" s="56">
        <v>0</v>
      </c>
      <c r="CJ98" s="56">
        <v>0</v>
      </c>
      <c r="CK98" s="56">
        <v>0</v>
      </c>
      <c r="CL98" s="56">
        <v>0</v>
      </c>
      <c r="CM98" s="56">
        <v>0</v>
      </c>
      <c r="CN98" s="56">
        <v>0</v>
      </c>
      <c r="CO98" s="56">
        <v>0</v>
      </c>
      <c r="CP98" s="56">
        <v>0</v>
      </c>
      <c r="CQ98" s="56">
        <v>0</v>
      </c>
      <c r="CR98" s="56">
        <v>0</v>
      </c>
      <c r="CS98" s="56">
        <v>0</v>
      </c>
      <c r="CT98" s="56">
        <v>0</v>
      </c>
      <c r="CU98" s="56">
        <v>0</v>
      </c>
      <c r="CV98" s="56">
        <v>0</v>
      </c>
      <c r="CW98" s="56">
        <v>0</v>
      </c>
      <c r="CX98" s="56">
        <v>0</v>
      </c>
      <c r="CY98" s="56">
        <v>0</v>
      </c>
      <c r="CZ98" s="56">
        <v>0</v>
      </c>
      <c r="DA98" s="56">
        <v>0</v>
      </c>
      <c r="DB98" s="56">
        <v>0</v>
      </c>
      <c r="DC98" s="56">
        <v>0</v>
      </c>
      <c r="DD98" s="56">
        <v>0</v>
      </c>
      <c r="DE98" s="56">
        <v>0</v>
      </c>
      <c r="DF98" s="56">
        <v>0</v>
      </c>
      <c r="DG98" s="63">
        <v>0</v>
      </c>
    </row>
    <row r="99" spans="1:111" ht="15.4" customHeight="1">
      <c r="A99" s="92" t="s">
        <v>1522</v>
      </c>
      <c r="B99" s="93"/>
      <c r="C99" s="93"/>
      <c r="D99" s="57" t="s">
        <v>1523</v>
      </c>
      <c r="E99" s="56">
        <v>5083561.58</v>
      </c>
      <c r="F99" s="56">
        <v>342435.58</v>
      </c>
      <c r="G99" s="56">
        <v>0</v>
      </c>
      <c r="H99" s="56">
        <v>0</v>
      </c>
      <c r="I99" s="56">
        <v>48158.94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6">
        <v>294276.64</v>
      </c>
      <c r="T99" s="56">
        <v>4192725.6</v>
      </c>
      <c r="U99" s="56">
        <v>0</v>
      </c>
      <c r="V99" s="56">
        <v>0</v>
      </c>
      <c r="W99" s="56">
        <v>0</v>
      </c>
      <c r="X99" s="56">
        <v>0</v>
      </c>
      <c r="Y99" s="56">
        <v>0</v>
      </c>
      <c r="Z99" s="56">
        <v>0</v>
      </c>
      <c r="AA99" s="56">
        <v>0</v>
      </c>
      <c r="AB99" s="56">
        <v>0</v>
      </c>
      <c r="AC99" s="56">
        <v>0</v>
      </c>
      <c r="AD99" s="56">
        <v>8057.05</v>
      </c>
      <c r="AE99" s="56">
        <v>0</v>
      </c>
      <c r="AF99" s="56">
        <v>0</v>
      </c>
      <c r="AG99" s="56">
        <v>0</v>
      </c>
      <c r="AH99" s="56">
        <v>0</v>
      </c>
      <c r="AI99" s="56">
        <v>0</v>
      </c>
      <c r="AJ99" s="56">
        <v>0</v>
      </c>
      <c r="AK99" s="56">
        <v>0</v>
      </c>
      <c r="AL99" s="56">
        <v>0</v>
      </c>
      <c r="AM99" s="56">
        <v>0</v>
      </c>
      <c r="AN99" s="56">
        <v>50000</v>
      </c>
      <c r="AO99" s="56">
        <v>4134668.55</v>
      </c>
      <c r="AP99" s="56">
        <v>0</v>
      </c>
      <c r="AQ99" s="56">
        <v>0</v>
      </c>
      <c r="AR99" s="56">
        <v>0</v>
      </c>
      <c r="AS99" s="56">
        <v>0</v>
      </c>
      <c r="AT99" s="56">
        <v>0</v>
      </c>
      <c r="AU99" s="56">
        <v>0</v>
      </c>
      <c r="AV99" s="56">
        <v>9866</v>
      </c>
      <c r="AW99" s="56">
        <v>0</v>
      </c>
      <c r="AX99" s="56">
        <v>0</v>
      </c>
      <c r="AY99" s="56">
        <v>0</v>
      </c>
      <c r="AZ99" s="56">
        <v>0</v>
      </c>
      <c r="BA99" s="56">
        <v>9866</v>
      </c>
      <c r="BB99" s="56">
        <v>0</v>
      </c>
      <c r="BC99" s="56">
        <v>0</v>
      </c>
      <c r="BD99" s="56">
        <v>0</v>
      </c>
      <c r="BE99" s="56">
        <v>0</v>
      </c>
      <c r="BF99" s="56">
        <v>0</v>
      </c>
      <c r="BG99" s="56">
        <v>0</v>
      </c>
      <c r="BH99" s="56">
        <v>0</v>
      </c>
      <c r="BI99" s="56">
        <v>0</v>
      </c>
      <c r="BJ99" s="56">
        <v>0</v>
      </c>
      <c r="BK99" s="56">
        <v>0</v>
      </c>
      <c r="BL99" s="56">
        <v>0</v>
      </c>
      <c r="BM99" s="56">
        <v>0</v>
      </c>
      <c r="BN99" s="56">
        <v>0</v>
      </c>
      <c r="BO99" s="56">
        <v>0</v>
      </c>
      <c r="BP99" s="56">
        <v>0</v>
      </c>
      <c r="BQ99" s="56">
        <v>0</v>
      </c>
      <c r="BR99" s="56">
        <v>0</v>
      </c>
      <c r="BS99" s="56">
        <v>0</v>
      </c>
      <c r="BT99" s="56">
        <v>0</v>
      </c>
      <c r="BU99" s="56">
        <v>0</v>
      </c>
      <c r="BV99" s="56">
        <v>0</v>
      </c>
      <c r="BW99" s="56">
        <v>0</v>
      </c>
      <c r="BX99" s="56">
        <v>0</v>
      </c>
      <c r="BY99" s="56">
        <v>0</v>
      </c>
      <c r="BZ99" s="56">
        <v>538534.40000000002</v>
      </c>
      <c r="CA99" s="56">
        <v>0</v>
      </c>
      <c r="CB99" s="56">
        <v>0</v>
      </c>
      <c r="CC99" s="56">
        <v>3990</v>
      </c>
      <c r="CD99" s="56">
        <v>0</v>
      </c>
      <c r="CE99" s="56">
        <v>158068.34</v>
      </c>
      <c r="CF99" s="56">
        <v>376476.06</v>
      </c>
      <c r="CG99" s="56">
        <v>0</v>
      </c>
      <c r="CH99" s="56">
        <v>0</v>
      </c>
      <c r="CI99" s="56">
        <v>0</v>
      </c>
      <c r="CJ99" s="56">
        <v>0</v>
      </c>
      <c r="CK99" s="56">
        <v>0</v>
      </c>
      <c r="CL99" s="56">
        <v>0</v>
      </c>
      <c r="CM99" s="56">
        <v>0</v>
      </c>
      <c r="CN99" s="56">
        <v>0</v>
      </c>
      <c r="CO99" s="56">
        <v>0</v>
      </c>
      <c r="CP99" s="56">
        <v>0</v>
      </c>
      <c r="CQ99" s="56">
        <v>0</v>
      </c>
      <c r="CR99" s="56">
        <v>0</v>
      </c>
      <c r="CS99" s="56">
        <v>0</v>
      </c>
      <c r="CT99" s="56">
        <v>0</v>
      </c>
      <c r="CU99" s="56">
        <v>0</v>
      </c>
      <c r="CV99" s="56">
        <v>0</v>
      </c>
      <c r="CW99" s="56">
        <v>0</v>
      </c>
      <c r="CX99" s="56">
        <v>0</v>
      </c>
      <c r="CY99" s="56">
        <v>0</v>
      </c>
      <c r="CZ99" s="56">
        <v>0</v>
      </c>
      <c r="DA99" s="56">
        <v>0</v>
      </c>
      <c r="DB99" s="56">
        <v>0</v>
      </c>
      <c r="DC99" s="56">
        <v>0</v>
      </c>
      <c r="DD99" s="56">
        <v>0</v>
      </c>
      <c r="DE99" s="56">
        <v>0</v>
      </c>
      <c r="DF99" s="56">
        <v>0</v>
      </c>
      <c r="DG99" s="63">
        <v>0</v>
      </c>
    </row>
    <row r="100" spans="1:111" ht="15.4" customHeight="1">
      <c r="A100" s="92" t="s">
        <v>1524</v>
      </c>
      <c r="B100" s="93"/>
      <c r="C100" s="93"/>
      <c r="D100" s="57" t="s">
        <v>399</v>
      </c>
      <c r="E100" s="56">
        <v>55518903.509999998</v>
      </c>
      <c r="F100" s="56">
        <v>1834721.95</v>
      </c>
      <c r="G100" s="56">
        <v>393062.5</v>
      </c>
      <c r="H100" s="56">
        <v>491021.5</v>
      </c>
      <c r="I100" s="56">
        <v>736425.8</v>
      </c>
      <c r="J100" s="56">
        <v>1300</v>
      </c>
      <c r="K100" s="56">
        <v>140000</v>
      </c>
      <c r="L100" s="56">
        <v>24067.72</v>
      </c>
      <c r="M100" s="56">
        <v>36268.199999999997</v>
      </c>
      <c r="N100" s="56">
        <v>0</v>
      </c>
      <c r="O100" s="56">
        <v>0</v>
      </c>
      <c r="P100" s="56">
        <v>12576.23</v>
      </c>
      <c r="Q100" s="56">
        <v>0</v>
      </c>
      <c r="R100" s="56">
        <v>0</v>
      </c>
      <c r="S100" s="56">
        <v>0</v>
      </c>
      <c r="T100" s="56">
        <v>53682681.560000002</v>
      </c>
      <c r="U100" s="56">
        <v>60198</v>
      </c>
      <c r="V100" s="56">
        <v>9438.6</v>
      </c>
      <c r="W100" s="56">
        <v>0</v>
      </c>
      <c r="X100" s="56">
        <v>393</v>
      </c>
      <c r="Y100" s="56">
        <v>3000</v>
      </c>
      <c r="Z100" s="56">
        <v>0</v>
      </c>
      <c r="AA100" s="56">
        <v>58047.32</v>
      </c>
      <c r="AB100" s="56">
        <v>0</v>
      </c>
      <c r="AC100" s="56">
        <v>0</v>
      </c>
      <c r="AD100" s="56">
        <v>142434.6</v>
      </c>
      <c r="AE100" s="56">
        <v>0</v>
      </c>
      <c r="AF100" s="56">
        <v>0</v>
      </c>
      <c r="AG100" s="56">
        <v>1200</v>
      </c>
      <c r="AH100" s="56">
        <v>0</v>
      </c>
      <c r="AI100" s="56">
        <v>0</v>
      </c>
      <c r="AJ100" s="56">
        <v>0</v>
      </c>
      <c r="AK100" s="56">
        <v>9750</v>
      </c>
      <c r="AL100" s="56">
        <v>0</v>
      </c>
      <c r="AM100" s="56">
        <v>0</v>
      </c>
      <c r="AN100" s="56">
        <v>3304512.56</v>
      </c>
      <c r="AO100" s="56">
        <v>50027607.479999997</v>
      </c>
      <c r="AP100" s="56">
        <v>0</v>
      </c>
      <c r="AQ100" s="56">
        <v>0</v>
      </c>
      <c r="AR100" s="56">
        <v>0</v>
      </c>
      <c r="AS100" s="56">
        <v>55090</v>
      </c>
      <c r="AT100" s="56">
        <v>0</v>
      </c>
      <c r="AU100" s="56">
        <v>11010</v>
      </c>
      <c r="AV100" s="56">
        <v>0</v>
      </c>
      <c r="AW100" s="56">
        <v>0</v>
      </c>
      <c r="AX100" s="56">
        <v>0</v>
      </c>
      <c r="AY100" s="56">
        <v>0</v>
      </c>
      <c r="AZ100" s="56">
        <v>0</v>
      </c>
      <c r="BA100" s="56">
        <v>0</v>
      </c>
      <c r="BB100" s="56">
        <v>0</v>
      </c>
      <c r="BC100" s="56">
        <v>0</v>
      </c>
      <c r="BD100" s="56">
        <v>0</v>
      </c>
      <c r="BE100" s="56">
        <v>0</v>
      </c>
      <c r="BF100" s="56">
        <v>0</v>
      </c>
      <c r="BG100" s="56">
        <v>0</v>
      </c>
      <c r="BH100" s="56">
        <v>0</v>
      </c>
      <c r="BI100" s="56">
        <v>0</v>
      </c>
      <c r="BJ100" s="56">
        <v>0</v>
      </c>
      <c r="BK100" s="56">
        <v>0</v>
      </c>
      <c r="BL100" s="56">
        <v>0</v>
      </c>
      <c r="BM100" s="56">
        <v>0</v>
      </c>
      <c r="BN100" s="56">
        <v>0</v>
      </c>
      <c r="BO100" s="56">
        <v>0</v>
      </c>
      <c r="BP100" s="56">
        <v>0</v>
      </c>
      <c r="BQ100" s="56">
        <v>0</v>
      </c>
      <c r="BR100" s="56">
        <v>0</v>
      </c>
      <c r="BS100" s="56">
        <v>0</v>
      </c>
      <c r="BT100" s="56">
        <v>0</v>
      </c>
      <c r="BU100" s="56">
        <v>0</v>
      </c>
      <c r="BV100" s="56">
        <v>0</v>
      </c>
      <c r="BW100" s="56">
        <v>0</v>
      </c>
      <c r="BX100" s="56">
        <v>0</v>
      </c>
      <c r="BY100" s="56">
        <v>0</v>
      </c>
      <c r="BZ100" s="56">
        <v>1500</v>
      </c>
      <c r="CA100" s="56">
        <v>0</v>
      </c>
      <c r="CB100" s="56">
        <v>1500</v>
      </c>
      <c r="CC100" s="56">
        <v>0</v>
      </c>
      <c r="CD100" s="56">
        <v>0</v>
      </c>
      <c r="CE100" s="56">
        <v>0</v>
      </c>
      <c r="CF100" s="56">
        <v>0</v>
      </c>
      <c r="CG100" s="56">
        <v>0</v>
      </c>
      <c r="CH100" s="56">
        <v>0</v>
      </c>
      <c r="CI100" s="56">
        <v>0</v>
      </c>
      <c r="CJ100" s="56">
        <v>0</v>
      </c>
      <c r="CK100" s="56">
        <v>0</v>
      </c>
      <c r="CL100" s="56">
        <v>0</v>
      </c>
      <c r="CM100" s="56">
        <v>0</v>
      </c>
      <c r="CN100" s="56">
        <v>0</v>
      </c>
      <c r="CO100" s="56">
        <v>0</v>
      </c>
      <c r="CP100" s="56">
        <v>0</v>
      </c>
      <c r="CQ100" s="56">
        <v>0</v>
      </c>
      <c r="CR100" s="56">
        <v>0</v>
      </c>
      <c r="CS100" s="56">
        <v>0</v>
      </c>
      <c r="CT100" s="56">
        <v>0</v>
      </c>
      <c r="CU100" s="56">
        <v>0</v>
      </c>
      <c r="CV100" s="56">
        <v>0</v>
      </c>
      <c r="CW100" s="56">
        <v>0</v>
      </c>
      <c r="CX100" s="56">
        <v>0</v>
      </c>
      <c r="CY100" s="56">
        <v>0</v>
      </c>
      <c r="CZ100" s="56">
        <v>0</v>
      </c>
      <c r="DA100" s="56">
        <v>0</v>
      </c>
      <c r="DB100" s="56">
        <v>0</v>
      </c>
      <c r="DC100" s="56">
        <v>0</v>
      </c>
      <c r="DD100" s="56">
        <v>0</v>
      </c>
      <c r="DE100" s="56">
        <v>0</v>
      </c>
      <c r="DF100" s="56">
        <v>0</v>
      </c>
      <c r="DG100" s="63">
        <v>0</v>
      </c>
    </row>
    <row r="101" spans="1:111" ht="15.4" customHeight="1">
      <c r="A101" s="92" t="s">
        <v>1525</v>
      </c>
      <c r="B101" s="93"/>
      <c r="C101" s="93"/>
      <c r="D101" s="57" t="s">
        <v>1526</v>
      </c>
      <c r="E101" s="56">
        <v>1907200.13</v>
      </c>
      <c r="F101" s="56">
        <v>1809721.95</v>
      </c>
      <c r="G101" s="56">
        <v>393062.5</v>
      </c>
      <c r="H101" s="56">
        <v>491021.5</v>
      </c>
      <c r="I101" s="56">
        <v>711425.8</v>
      </c>
      <c r="J101" s="56">
        <v>1300</v>
      </c>
      <c r="K101" s="56">
        <v>140000</v>
      </c>
      <c r="L101" s="56">
        <v>24067.72</v>
      </c>
      <c r="M101" s="56">
        <v>36268.199999999997</v>
      </c>
      <c r="N101" s="56">
        <v>0</v>
      </c>
      <c r="O101" s="56">
        <v>0</v>
      </c>
      <c r="P101" s="56">
        <v>12576.23</v>
      </c>
      <c r="Q101" s="56">
        <v>0</v>
      </c>
      <c r="R101" s="56">
        <v>0</v>
      </c>
      <c r="S101" s="56">
        <v>0</v>
      </c>
      <c r="T101" s="56">
        <v>97478.18</v>
      </c>
      <c r="U101" s="56">
        <v>12738</v>
      </c>
      <c r="V101" s="56">
        <v>0</v>
      </c>
      <c r="W101" s="56">
        <v>0</v>
      </c>
      <c r="X101" s="56">
        <v>393</v>
      </c>
      <c r="Y101" s="56">
        <v>3000</v>
      </c>
      <c r="Z101" s="56">
        <v>0</v>
      </c>
      <c r="AA101" s="56">
        <v>58047.32</v>
      </c>
      <c r="AB101" s="56">
        <v>0</v>
      </c>
      <c r="AC101" s="56">
        <v>0</v>
      </c>
      <c r="AD101" s="56">
        <v>23299.86</v>
      </c>
      <c r="AE101" s="56">
        <v>0</v>
      </c>
      <c r="AF101" s="56">
        <v>0</v>
      </c>
      <c r="AG101" s="56">
        <v>0</v>
      </c>
      <c r="AH101" s="56">
        <v>0</v>
      </c>
      <c r="AI101" s="56">
        <v>0</v>
      </c>
      <c r="AJ101" s="56">
        <v>0</v>
      </c>
      <c r="AK101" s="56">
        <v>0</v>
      </c>
      <c r="AL101" s="56">
        <v>0</v>
      </c>
      <c r="AM101" s="56">
        <v>0</v>
      </c>
      <c r="AN101" s="56">
        <v>0</v>
      </c>
      <c r="AO101" s="56">
        <v>0</v>
      </c>
      <c r="AP101" s="56">
        <v>0</v>
      </c>
      <c r="AQ101" s="56">
        <v>0</v>
      </c>
      <c r="AR101" s="56">
        <v>0</v>
      </c>
      <c r="AS101" s="56">
        <v>0</v>
      </c>
      <c r="AT101" s="56">
        <v>0</v>
      </c>
      <c r="AU101" s="56">
        <v>0</v>
      </c>
      <c r="AV101" s="56">
        <v>0</v>
      </c>
      <c r="AW101" s="56">
        <v>0</v>
      </c>
      <c r="AX101" s="56">
        <v>0</v>
      </c>
      <c r="AY101" s="56">
        <v>0</v>
      </c>
      <c r="AZ101" s="56">
        <v>0</v>
      </c>
      <c r="BA101" s="56">
        <v>0</v>
      </c>
      <c r="BB101" s="56">
        <v>0</v>
      </c>
      <c r="BC101" s="56">
        <v>0</v>
      </c>
      <c r="BD101" s="56">
        <v>0</v>
      </c>
      <c r="BE101" s="56">
        <v>0</v>
      </c>
      <c r="BF101" s="56">
        <v>0</v>
      </c>
      <c r="BG101" s="56">
        <v>0</v>
      </c>
      <c r="BH101" s="56">
        <v>0</v>
      </c>
      <c r="BI101" s="56">
        <v>0</v>
      </c>
      <c r="BJ101" s="56">
        <v>0</v>
      </c>
      <c r="BK101" s="56">
        <v>0</v>
      </c>
      <c r="BL101" s="56">
        <v>0</v>
      </c>
      <c r="BM101" s="56">
        <v>0</v>
      </c>
      <c r="BN101" s="56">
        <v>0</v>
      </c>
      <c r="BO101" s="56">
        <v>0</v>
      </c>
      <c r="BP101" s="56">
        <v>0</v>
      </c>
      <c r="BQ101" s="56">
        <v>0</v>
      </c>
      <c r="BR101" s="56">
        <v>0</v>
      </c>
      <c r="BS101" s="56">
        <v>0</v>
      </c>
      <c r="BT101" s="56">
        <v>0</v>
      </c>
      <c r="BU101" s="56">
        <v>0</v>
      </c>
      <c r="BV101" s="56">
        <v>0</v>
      </c>
      <c r="BW101" s="56">
        <v>0</v>
      </c>
      <c r="BX101" s="56">
        <v>0</v>
      </c>
      <c r="BY101" s="56">
        <v>0</v>
      </c>
      <c r="BZ101" s="56">
        <v>0</v>
      </c>
      <c r="CA101" s="56">
        <v>0</v>
      </c>
      <c r="CB101" s="56">
        <v>0</v>
      </c>
      <c r="CC101" s="56">
        <v>0</v>
      </c>
      <c r="CD101" s="56">
        <v>0</v>
      </c>
      <c r="CE101" s="56">
        <v>0</v>
      </c>
      <c r="CF101" s="56">
        <v>0</v>
      </c>
      <c r="CG101" s="56">
        <v>0</v>
      </c>
      <c r="CH101" s="56">
        <v>0</v>
      </c>
      <c r="CI101" s="56">
        <v>0</v>
      </c>
      <c r="CJ101" s="56">
        <v>0</v>
      </c>
      <c r="CK101" s="56">
        <v>0</v>
      </c>
      <c r="CL101" s="56">
        <v>0</v>
      </c>
      <c r="CM101" s="56">
        <v>0</v>
      </c>
      <c r="CN101" s="56">
        <v>0</v>
      </c>
      <c r="CO101" s="56">
        <v>0</v>
      </c>
      <c r="CP101" s="56">
        <v>0</v>
      </c>
      <c r="CQ101" s="56">
        <v>0</v>
      </c>
      <c r="CR101" s="56">
        <v>0</v>
      </c>
      <c r="CS101" s="56">
        <v>0</v>
      </c>
      <c r="CT101" s="56">
        <v>0</v>
      </c>
      <c r="CU101" s="56">
        <v>0</v>
      </c>
      <c r="CV101" s="56">
        <v>0</v>
      </c>
      <c r="CW101" s="56">
        <v>0</v>
      </c>
      <c r="CX101" s="56">
        <v>0</v>
      </c>
      <c r="CY101" s="56">
        <v>0</v>
      </c>
      <c r="CZ101" s="56">
        <v>0</v>
      </c>
      <c r="DA101" s="56">
        <v>0</v>
      </c>
      <c r="DB101" s="56">
        <v>0</v>
      </c>
      <c r="DC101" s="56">
        <v>0</v>
      </c>
      <c r="DD101" s="56">
        <v>0</v>
      </c>
      <c r="DE101" s="56">
        <v>0</v>
      </c>
      <c r="DF101" s="56">
        <v>0</v>
      </c>
      <c r="DG101" s="63">
        <v>0</v>
      </c>
    </row>
    <row r="102" spans="1:111" ht="15.4" customHeight="1">
      <c r="A102" s="92" t="s">
        <v>1527</v>
      </c>
      <c r="B102" s="93"/>
      <c r="C102" s="93"/>
      <c r="D102" s="57" t="s">
        <v>1372</v>
      </c>
      <c r="E102" s="56">
        <v>1242968.8799999999</v>
      </c>
      <c r="F102" s="56">
        <v>1145490.7</v>
      </c>
      <c r="G102" s="56">
        <v>244592.5</v>
      </c>
      <c r="H102" s="56">
        <v>314411.5</v>
      </c>
      <c r="I102" s="56">
        <v>405223.5</v>
      </c>
      <c r="J102" s="56">
        <v>1300</v>
      </c>
      <c r="K102" s="56">
        <v>140000</v>
      </c>
      <c r="L102" s="56">
        <v>24067.72</v>
      </c>
      <c r="M102" s="56">
        <v>9627.0499999999993</v>
      </c>
      <c r="N102" s="56">
        <v>0</v>
      </c>
      <c r="O102" s="56">
        <v>0</v>
      </c>
      <c r="P102" s="56">
        <v>6268.43</v>
      </c>
      <c r="Q102" s="56">
        <v>0</v>
      </c>
      <c r="R102" s="56">
        <v>0</v>
      </c>
      <c r="S102" s="56">
        <v>0</v>
      </c>
      <c r="T102" s="56">
        <v>97478.18</v>
      </c>
      <c r="U102" s="56">
        <v>12738</v>
      </c>
      <c r="V102" s="56">
        <v>0</v>
      </c>
      <c r="W102" s="56">
        <v>0</v>
      </c>
      <c r="X102" s="56">
        <v>393</v>
      </c>
      <c r="Y102" s="56">
        <v>3000</v>
      </c>
      <c r="Z102" s="56">
        <v>0</v>
      </c>
      <c r="AA102" s="56">
        <v>58047.32</v>
      </c>
      <c r="AB102" s="56">
        <v>0</v>
      </c>
      <c r="AC102" s="56">
        <v>0</v>
      </c>
      <c r="AD102" s="56">
        <v>23299.86</v>
      </c>
      <c r="AE102" s="56">
        <v>0</v>
      </c>
      <c r="AF102" s="56">
        <v>0</v>
      </c>
      <c r="AG102" s="56">
        <v>0</v>
      </c>
      <c r="AH102" s="56">
        <v>0</v>
      </c>
      <c r="AI102" s="56">
        <v>0</v>
      </c>
      <c r="AJ102" s="56">
        <v>0</v>
      </c>
      <c r="AK102" s="56">
        <v>0</v>
      </c>
      <c r="AL102" s="56">
        <v>0</v>
      </c>
      <c r="AM102" s="56">
        <v>0</v>
      </c>
      <c r="AN102" s="56">
        <v>0</v>
      </c>
      <c r="AO102" s="56">
        <v>0</v>
      </c>
      <c r="AP102" s="56">
        <v>0</v>
      </c>
      <c r="AQ102" s="56">
        <v>0</v>
      </c>
      <c r="AR102" s="56">
        <v>0</v>
      </c>
      <c r="AS102" s="56">
        <v>0</v>
      </c>
      <c r="AT102" s="56">
        <v>0</v>
      </c>
      <c r="AU102" s="56">
        <v>0</v>
      </c>
      <c r="AV102" s="56">
        <v>0</v>
      </c>
      <c r="AW102" s="56">
        <v>0</v>
      </c>
      <c r="AX102" s="56">
        <v>0</v>
      </c>
      <c r="AY102" s="56">
        <v>0</v>
      </c>
      <c r="AZ102" s="56">
        <v>0</v>
      </c>
      <c r="BA102" s="56">
        <v>0</v>
      </c>
      <c r="BB102" s="56">
        <v>0</v>
      </c>
      <c r="BC102" s="56">
        <v>0</v>
      </c>
      <c r="BD102" s="56">
        <v>0</v>
      </c>
      <c r="BE102" s="56">
        <v>0</v>
      </c>
      <c r="BF102" s="56">
        <v>0</v>
      </c>
      <c r="BG102" s="56">
        <v>0</v>
      </c>
      <c r="BH102" s="56">
        <v>0</v>
      </c>
      <c r="BI102" s="56">
        <v>0</v>
      </c>
      <c r="BJ102" s="56">
        <v>0</v>
      </c>
      <c r="BK102" s="56">
        <v>0</v>
      </c>
      <c r="BL102" s="56">
        <v>0</v>
      </c>
      <c r="BM102" s="56">
        <v>0</v>
      </c>
      <c r="BN102" s="56">
        <v>0</v>
      </c>
      <c r="BO102" s="56">
        <v>0</v>
      </c>
      <c r="BP102" s="56">
        <v>0</v>
      </c>
      <c r="BQ102" s="56">
        <v>0</v>
      </c>
      <c r="BR102" s="56">
        <v>0</v>
      </c>
      <c r="BS102" s="56">
        <v>0</v>
      </c>
      <c r="BT102" s="56">
        <v>0</v>
      </c>
      <c r="BU102" s="56">
        <v>0</v>
      </c>
      <c r="BV102" s="56">
        <v>0</v>
      </c>
      <c r="BW102" s="56">
        <v>0</v>
      </c>
      <c r="BX102" s="56">
        <v>0</v>
      </c>
      <c r="BY102" s="56">
        <v>0</v>
      </c>
      <c r="BZ102" s="56">
        <v>0</v>
      </c>
      <c r="CA102" s="56">
        <v>0</v>
      </c>
      <c r="CB102" s="56">
        <v>0</v>
      </c>
      <c r="CC102" s="56">
        <v>0</v>
      </c>
      <c r="CD102" s="56">
        <v>0</v>
      </c>
      <c r="CE102" s="56">
        <v>0</v>
      </c>
      <c r="CF102" s="56">
        <v>0</v>
      </c>
      <c r="CG102" s="56">
        <v>0</v>
      </c>
      <c r="CH102" s="56">
        <v>0</v>
      </c>
      <c r="CI102" s="56">
        <v>0</v>
      </c>
      <c r="CJ102" s="56">
        <v>0</v>
      </c>
      <c r="CK102" s="56">
        <v>0</v>
      </c>
      <c r="CL102" s="56">
        <v>0</v>
      </c>
      <c r="CM102" s="56">
        <v>0</v>
      </c>
      <c r="CN102" s="56">
        <v>0</v>
      </c>
      <c r="CO102" s="56">
        <v>0</v>
      </c>
      <c r="CP102" s="56">
        <v>0</v>
      </c>
      <c r="CQ102" s="56">
        <v>0</v>
      </c>
      <c r="CR102" s="56">
        <v>0</v>
      </c>
      <c r="CS102" s="56">
        <v>0</v>
      </c>
      <c r="CT102" s="56">
        <v>0</v>
      </c>
      <c r="CU102" s="56">
        <v>0</v>
      </c>
      <c r="CV102" s="56">
        <v>0</v>
      </c>
      <c r="CW102" s="56">
        <v>0</v>
      </c>
      <c r="CX102" s="56">
        <v>0</v>
      </c>
      <c r="CY102" s="56">
        <v>0</v>
      </c>
      <c r="CZ102" s="56">
        <v>0</v>
      </c>
      <c r="DA102" s="56">
        <v>0</v>
      </c>
      <c r="DB102" s="56">
        <v>0</v>
      </c>
      <c r="DC102" s="56">
        <v>0</v>
      </c>
      <c r="DD102" s="56">
        <v>0</v>
      </c>
      <c r="DE102" s="56">
        <v>0</v>
      </c>
      <c r="DF102" s="56">
        <v>0</v>
      </c>
      <c r="DG102" s="63">
        <v>0</v>
      </c>
    </row>
    <row r="103" spans="1:111" ht="15.4" customHeight="1">
      <c r="A103" s="92" t="s">
        <v>1528</v>
      </c>
      <c r="B103" s="93"/>
      <c r="C103" s="93"/>
      <c r="D103" s="57" t="s">
        <v>1529</v>
      </c>
      <c r="E103" s="56">
        <v>664231.25</v>
      </c>
      <c r="F103" s="56">
        <v>664231.25</v>
      </c>
      <c r="G103" s="56">
        <v>148470</v>
      </c>
      <c r="H103" s="56">
        <v>176610</v>
      </c>
      <c r="I103" s="56">
        <v>306202.3</v>
      </c>
      <c r="J103" s="56">
        <v>0</v>
      </c>
      <c r="K103" s="56">
        <v>0</v>
      </c>
      <c r="L103" s="56">
        <v>0</v>
      </c>
      <c r="M103" s="56">
        <v>26641.15</v>
      </c>
      <c r="N103" s="56">
        <v>0</v>
      </c>
      <c r="O103" s="56">
        <v>0</v>
      </c>
      <c r="P103" s="56">
        <v>6307.8</v>
      </c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>
        <v>0</v>
      </c>
      <c r="W103" s="56">
        <v>0</v>
      </c>
      <c r="X103" s="56">
        <v>0</v>
      </c>
      <c r="Y103" s="56">
        <v>0</v>
      </c>
      <c r="Z103" s="56">
        <v>0</v>
      </c>
      <c r="AA103" s="56">
        <v>0</v>
      </c>
      <c r="AB103" s="56">
        <v>0</v>
      </c>
      <c r="AC103" s="56">
        <v>0</v>
      </c>
      <c r="AD103" s="56">
        <v>0</v>
      </c>
      <c r="AE103" s="56">
        <v>0</v>
      </c>
      <c r="AF103" s="56">
        <v>0</v>
      </c>
      <c r="AG103" s="56">
        <v>0</v>
      </c>
      <c r="AH103" s="56">
        <v>0</v>
      </c>
      <c r="AI103" s="56">
        <v>0</v>
      </c>
      <c r="AJ103" s="56">
        <v>0</v>
      </c>
      <c r="AK103" s="56">
        <v>0</v>
      </c>
      <c r="AL103" s="56">
        <v>0</v>
      </c>
      <c r="AM103" s="56">
        <v>0</v>
      </c>
      <c r="AN103" s="56">
        <v>0</v>
      </c>
      <c r="AO103" s="56">
        <v>0</v>
      </c>
      <c r="AP103" s="56">
        <v>0</v>
      </c>
      <c r="AQ103" s="56">
        <v>0</v>
      </c>
      <c r="AR103" s="56">
        <v>0</v>
      </c>
      <c r="AS103" s="56">
        <v>0</v>
      </c>
      <c r="AT103" s="56">
        <v>0</v>
      </c>
      <c r="AU103" s="56">
        <v>0</v>
      </c>
      <c r="AV103" s="56">
        <v>0</v>
      </c>
      <c r="AW103" s="56">
        <v>0</v>
      </c>
      <c r="AX103" s="56">
        <v>0</v>
      </c>
      <c r="AY103" s="56">
        <v>0</v>
      </c>
      <c r="AZ103" s="56">
        <v>0</v>
      </c>
      <c r="BA103" s="56">
        <v>0</v>
      </c>
      <c r="BB103" s="56">
        <v>0</v>
      </c>
      <c r="BC103" s="56">
        <v>0</v>
      </c>
      <c r="BD103" s="56">
        <v>0</v>
      </c>
      <c r="BE103" s="56">
        <v>0</v>
      </c>
      <c r="BF103" s="56">
        <v>0</v>
      </c>
      <c r="BG103" s="56">
        <v>0</v>
      </c>
      <c r="BH103" s="56">
        <v>0</v>
      </c>
      <c r="BI103" s="56">
        <v>0</v>
      </c>
      <c r="BJ103" s="56">
        <v>0</v>
      </c>
      <c r="BK103" s="56">
        <v>0</v>
      </c>
      <c r="BL103" s="56">
        <v>0</v>
      </c>
      <c r="BM103" s="56">
        <v>0</v>
      </c>
      <c r="BN103" s="56">
        <v>0</v>
      </c>
      <c r="BO103" s="56">
        <v>0</v>
      </c>
      <c r="BP103" s="56">
        <v>0</v>
      </c>
      <c r="BQ103" s="56">
        <v>0</v>
      </c>
      <c r="BR103" s="56">
        <v>0</v>
      </c>
      <c r="BS103" s="56">
        <v>0</v>
      </c>
      <c r="BT103" s="56">
        <v>0</v>
      </c>
      <c r="BU103" s="56">
        <v>0</v>
      </c>
      <c r="BV103" s="56">
        <v>0</v>
      </c>
      <c r="BW103" s="56">
        <v>0</v>
      </c>
      <c r="BX103" s="56">
        <v>0</v>
      </c>
      <c r="BY103" s="56">
        <v>0</v>
      </c>
      <c r="BZ103" s="56">
        <v>0</v>
      </c>
      <c r="CA103" s="56">
        <v>0</v>
      </c>
      <c r="CB103" s="56">
        <v>0</v>
      </c>
      <c r="CC103" s="56">
        <v>0</v>
      </c>
      <c r="CD103" s="56">
        <v>0</v>
      </c>
      <c r="CE103" s="56">
        <v>0</v>
      </c>
      <c r="CF103" s="56">
        <v>0</v>
      </c>
      <c r="CG103" s="56">
        <v>0</v>
      </c>
      <c r="CH103" s="56">
        <v>0</v>
      </c>
      <c r="CI103" s="56">
        <v>0</v>
      </c>
      <c r="CJ103" s="56">
        <v>0</v>
      </c>
      <c r="CK103" s="56">
        <v>0</v>
      </c>
      <c r="CL103" s="56">
        <v>0</v>
      </c>
      <c r="CM103" s="56">
        <v>0</v>
      </c>
      <c r="CN103" s="56">
        <v>0</v>
      </c>
      <c r="CO103" s="56">
        <v>0</v>
      </c>
      <c r="CP103" s="56">
        <v>0</v>
      </c>
      <c r="CQ103" s="56">
        <v>0</v>
      </c>
      <c r="CR103" s="56">
        <v>0</v>
      </c>
      <c r="CS103" s="56">
        <v>0</v>
      </c>
      <c r="CT103" s="56">
        <v>0</v>
      </c>
      <c r="CU103" s="56">
        <v>0</v>
      </c>
      <c r="CV103" s="56">
        <v>0</v>
      </c>
      <c r="CW103" s="56">
        <v>0</v>
      </c>
      <c r="CX103" s="56">
        <v>0</v>
      </c>
      <c r="CY103" s="56">
        <v>0</v>
      </c>
      <c r="CZ103" s="56">
        <v>0</v>
      </c>
      <c r="DA103" s="56">
        <v>0</v>
      </c>
      <c r="DB103" s="56">
        <v>0</v>
      </c>
      <c r="DC103" s="56">
        <v>0</v>
      </c>
      <c r="DD103" s="56">
        <v>0</v>
      </c>
      <c r="DE103" s="56">
        <v>0</v>
      </c>
      <c r="DF103" s="56">
        <v>0</v>
      </c>
      <c r="DG103" s="63">
        <v>0</v>
      </c>
    </row>
    <row r="104" spans="1:111" ht="15.4" customHeight="1">
      <c r="A104" s="92" t="s">
        <v>1530</v>
      </c>
      <c r="B104" s="93"/>
      <c r="C104" s="93"/>
      <c r="D104" s="57" t="s">
        <v>1531</v>
      </c>
      <c r="E104" s="56">
        <v>35156703.380000003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6">
        <v>0</v>
      </c>
      <c r="T104" s="56">
        <v>35155203.380000003</v>
      </c>
      <c r="U104" s="56">
        <v>47460</v>
      </c>
      <c r="V104" s="56">
        <v>9438.6</v>
      </c>
      <c r="W104" s="56">
        <v>0</v>
      </c>
      <c r="X104" s="56">
        <v>0</v>
      </c>
      <c r="Y104" s="56">
        <v>0</v>
      </c>
      <c r="Z104" s="56">
        <v>0</v>
      </c>
      <c r="AA104" s="56">
        <v>0</v>
      </c>
      <c r="AB104" s="56">
        <v>0</v>
      </c>
      <c r="AC104" s="56">
        <v>0</v>
      </c>
      <c r="AD104" s="56">
        <v>119134.74</v>
      </c>
      <c r="AE104" s="56">
        <v>0</v>
      </c>
      <c r="AF104" s="56">
        <v>0</v>
      </c>
      <c r="AG104" s="56">
        <v>1200</v>
      </c>
      <c r="AH104" s="56">
        <v>0</v>
      </c>
      <c r="AI104" s="56">
        <v>0</v>
      </c>
      <c r="AJ104" s="56">
        <v>0</v>
      </c>
      <c r="AK104" s="56">
        <v>9750</v>
      </c>
      <c r="AL104" s="56">
        <v>0</v>
      </c>
      <c r="AM104" s="56">
        <v>0</v>
      </c>
      <c r="AN104" s="56">
        <v>3304512.56</v>
      </c>
      <c r="AO104" s="56">
        <v>31597607.48</v>
      </c>
      <c r="AP104" s="56">
        <v>0</v>
      </c>
      <c r="AQ104" s="56">
        <v>0</v>
      </c>
      <c r="AR104" s="56">
        <v>0</v>
      </c>
      <c r="AS104" s="56">
        <v>55090</v>
      </c>
      <c r="AT104" s="56">
        <v>0</v>
      </c>
      <c r="AU104" s="56">
        <v>11010</v>
      </c>
      <c r="AV104" s="56">
        <v>0</v>
      </c>
      <c r="AW104" s="56">
        <v>0</v>
      </c>
      <c r="AX104" s="56">
        <v>0</v>
      </c>
      <c r="AY104" s="56">
        <v>0</v>
      </c>
      <c r="AZ104" s="56">
        <v>0</v>
      </c>
      <c r="BA104" s="56">
        <v>0</v>
      </c>
      <c r="BB104" s="56">
        <v>0</v>
      </c>
      <c r="BC104" s="56">
        <v>0</v>
      </c>
      <c r="BD104" s="56">
        <v>0</v>
      </c>
      <c r="BE104" s="56">
        <v>0</v>
      </c>
      <c r="BF104" s="56">
        <v>0</v>
      </c>
      <c r="BG104" s="56">
        <v>0</v>
      </c>
      <c r="BH104" s="56">
        <v>0</v>
      </c>
      <c r="BI104" s="56">
        <v>0</v>
      </c>
      <c r="BJ104" s="56">
        <v>0</v>
      </c>
      <c r="BK104" s="56">
        <v>0</v>
      </c>
      <c r="BL104" s="56">
        <v>0</v>
      </c>
      <c r="BM104" s="56">
        <v>0</v>
      </c>
      <c r="BN104" s="56">
        <v>0</v>
      </c>
      <c r="BO104" s="56">
        <v>0</v>
      </c>
      <c r="BP104" s="56">
        <v>0</v>
      </c>
      <c r="BQ104" s="56">
        <v>0</v>
      </c>
      <c r="BR104" s="56">
        <v>0</v>
      </c>
      <c r="BS104" s="56">
        <v>0</v>
      </c>
      <c r="BT104" s="56">
        <v>0</v>
      </c>
      <c r="BU104" s="56">
        <v>0</v>
      </c>
      <c r="BV104" s="56">
        <v>0</v>
      </c>
      <c r="BW104" s="56">
        <v>0</v>
      </c>
      <c r="BX104" s="56">
        <v>0</v>
      </c>
      <c r="BY104" s="56">
        <v>0</v>
      </c>
      <c r="BZ104" s="56">
        <v>1500</v>
      </c>
      <c r="CA104" s="56">
        <v>0</v>
      </c>
      <c r="CB104" s="56">
        <v>1500</v>
      </c>
      <c r="CC104" s="56">
        <v>0</v>
      </c>
      <c r="CD104" s="56">
        <v>0</v>
      </c>
      <c r="CE104" s="56">
        <v>0</v>
      </c>
      <c r="CF104" s="56">
        <v>0</v>
      </c>
      <c r="CG104" s="56">
        <v>0</v>
      </c>
      <c r="CH104" s="56">
        <v>0</v>
      </c>
      <c r="CI104" s="56">
        <v>0</v>
      </c>
      <c r="CJ104" s="56">
        <v>0</v>
      </c>
      <c r="CK104" s="56">
        <v>0</v>
      </c>
      <c r="CL104" s="56">
        <v>0</v>
      </c>
      <c r="CM104" s="56">
        <v>0</v>
      </c>
      <c r="CN104" s="56">
        <v>0</v>
      </c>
      <c r="CO104" s="56">
        <v>0</v>
      </c>
      <c r="CP104" s="56">
        <v>0</v>
      </c>
      <c r="CQ104" s="56">
        <v>0</v>
      </c>
      <c r="CR104" s="56">
        <v>0</v>
      </c>
      <c r="CS104" s="56">
        <v>0</v>
      </c>
      <c r="CT104" s="56">
        <v>0</v>
      </c>
      <c r="CU104" s="56">
        <v>0</v>
      </c>
      <c r="CV104" s="56">
        <v>0</v>
      </c>
      <c r="CW104" s="56">
        <v>0</v>
      </c>
      <c r="CX104" s="56">
        <v>0</v>
      </c>
      <c r="CY104" s="56">
        <v>0</v>
      </c>
      <c r="CZ104" s="56">
        <v>0</v>
      </c>
      <c r="DA104" s="56">
        <v>0</v>
      </c>
      <c r="DB104" s="56">
        <v>0</v>
      </c>
      <c r="DC104" s="56">
        <v>0</v>
      </c>
      <c r="DD104" s="56">
        <v>0</v>
      </c>
      <c r="DE104" s="56">
        <v>0</v>
      </c>
      <c r="DF104" s="56">
        <v>0</v>
      </c>
      <c r="DG104" s="63">
        <v>0</v>
      </c>
    </row>
    <row r="105" spans="1:111" ht="15.4" customHeight="1">
      <c r="A105" s="92" t="s">
        <v>1532</v>
      </c>
      <c r="B105" s="93"/>
      <c r="C105" s="93"/>
      <c r="D105" s="57" t="s">
        <v>1533</v>
      </c>
      <c r="E105" s="56">
        <v>35156703.380000003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  <c r="R105" s="56">
        <v>0</v>
      </c>
      <c r="S105" s="56">
        <v>0</v>
      </c>
      <c r="T105" s="56">
        <v>35155203.380000003</v>
      </c>
      <c r="U105" s="56">
        <v>47460</v>
      </c>
      <c r="V105" s="56">
        <v>9438.6</v>
      </c>
      <c r="W105" s="56">
        <v>0</v>
      </c>
      <c r="X105" s="56">
        <v>0</v>
      </c>
      <c r="Y105" s="56">
        <v>0</v>
      </c>
      <c r="Z105" s="56">
        <v>0</v>
      </c>
      <c r="AA105" s="56">
        <v>0</v>
      </c>
      <c r="AB105" s="56">
        <v>0</v>
      </c>
      <c r="AC105" s="56">
        <v>0</v>
      </c>
      <c r="AD105" s="56">
        <v>119134.74</v>
      </c>
      <c r="AE105" s="56">
        <v>0</v>
      </c>
      <c r="AF105" s="56">
        <v>0</v>
      </c>
      <c r="AG105" s="56">
        <v>1200</v>
      </c>
      <c r="AH105" s="56">
        <v>0</v>
      </c>
      <c r="AI105" s="56">
        <v>0</v>
      </c>
      <c r="AJ105" s="56">
        <v>0</v>
      </c>
      <c r="AK105" s="56">
        <v>9750</v>
      </c>
      <c r="AL105" s="56">
        <v>0</v>
      </c>
      <c r="AM105" s="56">
        <v>0</v>
      </c>
      <c r="AN105" s="56">
        <v>3304512.56</v>
      </c>
      <c r="AO105" s="56">
        <v>31597607.48</v>
      </c>
      <c r="AP105" s="56">
        <v>0</v>
      </c>
      <c r="AQ105" s="56">
        <v>0</v>
      </c>
      <c r="AR105" s="56">
        <v>0</v>
      </c>
      <c r="AS105" s="56">
        <v>55090</v>
      </c>
      <c r="AT105" s="56">
        <v>0</v>
      </c>
      <c r="AU105" s="56">
        <v>11010</v>
      </c>
      <c r="AV105" s="56">
        <v>0</v>
      </c>
      <c r="AW105" s="56">
        <v>0</v>
      </c>
      <c r="AX105" s="56">
        <v>0</v>
      </c>
      <c r="AY105" s="56">
        <v>0</v>
      </c>
      <c r="AZ105" s="56">
        <v>0</v>
      </c>
      <c r="BA105" s="56">
        <v>0</v>
      </c>
      <c r="BB105" s="56">
        <v>0</v>
      </c>
      <c r="BC105" s="56">
        <v>0</v>
      </c>
      <c r="BD105" s="56">
        <v>0</v>
      </c>
      <c r="BE105" s="56">
        <v>0</v>
      </c>
      <c r="BF105" s="56">
        <v>0</v>
      </c>
      <c r="BG105" s="56">
        <v>0</v>
      </c>
      <c r="BH105" s="56">
        <v>0</v>
      </c>
      <c r="BI105" s="56">
        <v>0</v>
      </c>
      <c r="BJ105" s="56">
        <v>0</v>
      </c>
      <c r="BK105" s="56">
        <v>0</v>
      </c>
      <c r="BL105" s="56">
        <v>0</v>
      </c>
      <c r="BM105" s="56">
        <v>0</v>
      </c>
      <c r="BN105" s="56">
        <v>0</v>
      </c>
      <c r="BO105" s="56">
        <v>0</v>
      </c>
      <c r="BP105" s="56">
        <v>0</v>
      </c>
      <c r="BQ105" s="56">
        <v>0</v>
      </c>
      <c r="BR105" s="56">
        <v>0</v>
      </c>
      <c r="BS105" s="56">
        <v>0</v>
      </c>
      <c r="BT105" s="56">
        <v>0</v>
      </c>
      <c r="BU105" s="56">
        <v>0</v>
      </c>
      <c r="BV105" s="56">
        <v>0</v>
      </c>
      <c r="BW105" s="56">
        <v>0</v>
      </c>
      <c r="BX105" s="56">
        <v>0</v>
      </c>
      <c r="BY105" s="56">
        <v>0</v>
      </c>
      <c r="BZ105" s="56">
        <v>1500</v>
      </c>
      <c r="CA105" s="56">
        <v>0</v>
      </c>
      <c r="CB105" s="56">
        <v>1500</v>
      </c>
      <c r="CC105" s="56">
        <v>0</v>
      </c>
      <c r="CD105" s="56">
        <v>0</v>
      </c>
      <c r="CE105" s="56">
        <v>0</v>
      </c>
      <c r="CF105" s="56">
        <v>0</v>
      </c>
      <c r="CG105" s="56">
        <v>0</v>
      </c>
      <c r="CH105" s="56">
        <v>0</v>
      </c>
      <c r="CI105" s="56">
        <v>0</v>
      </c>
      <c r="CJ105" s="56">
        <v>0</v>
      </c>
      <c r="CK105" s="56">
        <v>0</v>
      </c>
      <c r="CL105" s="56">
        <v>0</v>
      </c>
      <c r="CM105" s="56">
        <v>0</v>
      </c>
      <c r="CN105" s="56">
        <v>0</v>
      </c>
      <c r="CO105" s="56">
        <v>0</v>
      </c>
      <c r="CP105" s="56">
        <v>0</v>
      </c>
      <c r="CQ105" s="56">
        <v>0</v>
      </c>
      <c r="CR105" s="56">
        <v>0</v>
      </c>
      <c r="CS105" s="56">
        <v>0</v>
      </c>
      <c r="CT105" s="56">
        <v>0</v>
      </c>
      <c r="CU105" s="56">
        <v>0</v>
      </c>
      <c r="CV105" s="56">
        <v>0</v>
      </c>
      <c r="CW105" s="56">
        <v>0</v>
      </c>
      <c r="CX105" s="56">
        <v>0</v>
      </c>
      <c r="CY105" s="56">
        <v>0</v>
      </c>
      <c r="CZ105" s="56">
        <v>0</v>
      </c>
      <c r="DA105" s="56">
        <v>0</v>
      </c>
      <c r="DB105" s="56">
        <v>0</v>
      </c>
      <c r="DC105" s="56">
        <v>0</v>
      </c>
      <c r="DD105" s="56">
        <v>0</v>
      </c>
      <c r="DE105" s="56">
        <v>0</v>
      </c>
      <c r="DF105" s="56">
        <v>0</v>
      </c>
      <c r="DG105" s="63">
        <v>0</v>
      </c>
    </row>
    <row r="106" spans="1:111" ht="15.4" customHeight="1">
      <c r="A106" s="92" t="s">
        <v>1534</v>
      </c>
      <c r="B106" s="93"/>
      <c r="C106" s="93"/>
      <c r="D106" s="57" t="s">
        <v>1535</v>
      </c>
      <c r="E106" s="56">
        <v>90000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6">
        <v>0</v>
      </c>
      <c r="T106" s="56">
        <v>90000</v>
      </c>
      <c r="U106" s="56">
        <v>0</v>
      </c>
      <c r="V106" s="56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56">
        <v>0</v>
      </c>
      <c r="AC106" s="56">
        <v>0</v>
      </c>
      <c r="AD106" s="56">
        <v>0</v>
      </c>
      <c r="AE106" s="56">
        <v>0</v>
      </c>
      <c r="AF106" s="56">
        <v>0</v>
      </c>
      <c r="AG106" s="56">
        <v>0</v>
      </c>
      <c r="AH106" s="56">
        <v>0</v>
      </c>
      <c r="AI106" s="56">
        <v>0</v>
      </c>
      <c r="AJ106" s="56">
        <v>0</v>
      </c>
      <c r="AK106" s="56">
        <v>0</v>
      </c>
      <c r="AL106" s="56">
        <v>0</v>
      </c>
      <c r="AM106" s="56">
        <v>0</v>
      </c>
      <c r="AN106" s="56">
        <v>0</v>
      </c>
      <c r="AO106" s="56">
        <v>90000</v>
      </c>
      <c r="AP106" s="56">
        <v>0</v>
      </c>
      <c r="AQ106" s="56">
        <v>0</v>
      </c>
      <c r="AR106" s="56">
        <v>0</v>
      </c>
      <c r="AS106" s="56">
        <v>0</v>
      </c>
      <c r="AT106" s="56">
        <v>0</v>
      </c>
      <c r="AU106" s="56">
        <v>0</v>
      </c>
      <c r="AV106" s="56">
        <v>0</v>
      </c>
      <c r="AW106" s="56">
        <v>0</v>
      </c>
      <c r="AX106" s="56">
        <v>0</v>
      </c>
      <c r="AY106" s="56">
        <v>0</v>
      </c>
      <c r="AZ106" s="56">
        <v>0</v>
      </c>
      <c r="BA106" s="56">
        <v>0</v>
      </c>
      <c r="BB106" s="56">
        <v>0</v>
      </c>
      <c r="BC106" s="56">
        <v>0</v>
      </c>
      <c r="BD106" s="56">
        <v>0</v>
      </c>
      <c r="BE106" s="56">
        <v>0</v>
      </c>
      <c r="BF106" s="56">
        <v>0</v>
      </c>
      <c r="BG106" s="56">
        <v>0</v>
      </c>
      <c r="BH106" s="56">
        <v>0</v>
      </c>
      <c r="BI106" s="56">
        <v>0</v>
      </c>
      <c r="BJ106" s="56">
        <v>0</v>
      </c>
      <c r="BK106" s="56">
        <v>0</v>
      </c>
      <c r="BL106" s="56">
        <v>0</v>
      </c>
      <c r="BM106" s="56">
        <v>0</v>
      </c>
      <c r="BN106" s="56">
        <v>0</v>
      </c>
      <c r="BO106" s="56">
        <v>0</v>
      </c>
      <c r="BP106" s="56">
        <v>0</v>
      </c>
      <c r="BQ106" s="56">
        <v>0</v>
      </c>
      <c r="BR106" s="56">
        <v>0</v>
      </c>
      <c r="BS106" s="56">
        <v>0</v>
      </c>
      <c r="BT106" s="56">
        <v>0</v>
      </c>
      <c r="BU106" s="56">
        <v>0</v>
      </c>
      <c r="BV106" s="56">
        <v>0</v>
      </c>
      <c r="BW106" s="56">
        <v>0</v>
      </c>
      <c r="BX106" s="56">
        <v>0</v>
      </c>
      <c r="BY106" s="56">
        <v>0</v>
      </c>
      <c r="BZ106" s="56">
        <v>0</v>
      </c>
      <c r="CA106" s="56">
        <v>0</v>
      </c>
      <c r="CB106" s="56">
        <v>0</v>
      </c>
      <c r="CC106" s="56">
        <v>0</v>
      </c>
      <c r="CD106" s="56">
        <v>0</v>
      </c>
      <c r="CE106" s="56">
        <v>0</v>
      </c>
      <c r="CF106" s="56">
        <v>0</v>
      </c>
      <c r="CG106" s="56">
        <v>0</v>
      </c>
      <c r="CH106" s="56">
        <v>0</v>
      </c>
      <c r="CI106" s="56">
        <v>0</v>
      </c>
      <c r="CJ106" s="56">
        <v>0</v>
      </c>
      <c r="CK106" s="56">
        <v>0</v>
      </c>
      <c r="CL106" s="56">
        <v>0</v>
      </c>
      <c r="CM106" s="56">
        <v>0</v>
      </c>
      <c r="CN106" s="56">
        <v>0</v>
      </c>
      <c r="CO106" s="56">
        <v>0</v>
      </c>
      <c r="CP106" s="56">
        <v>0</v>
      </c>
      <c r="CQ106" s="56">
        <v>0</v>
      </c>
      <c r="CR106" s="56">
        <v>0</v>
      </c>
      <c r="CS106" s="56">
        <v>0</v>
      </c>
      <c r="CT106" s="56">
        <v>0</v>
      </c>
      <c r="CU106" s="56">
        <v>0</v>
      </c>
      <c r="CV106" s="56">
        <v>0</v>
      </c>
      <c r="CW106" s="56">
        <v>0</v>
      </c>
      <c r="CX106" s="56">
        <v>0</v>
      </c>
      <c r="CY106" s="56">
        <v>0</v>
      </c>
      <c r="CZ106" s="56">
        <v>0</v>
      </c>
      <c r="DA106" s="56">
        <v>0</v>
      </c>
      <c r="DB106" s="56">
        <v>0</v>
      </c>
      <c r="DC106" s="56">
        <v>0</v>
      </c>
      <c r="DD106" s="56">
        <v>0</v>
      </c>
      <c r="DE106" s="56">
        <v>0</v>
      </c>
      <c r="DF106" s="56">
        <v>0</v>
      </c>
      <c r="DG106" s="63">
        <v>0</v>
      </c>
    </row>
    <row r="107" spans="1:111" ht="15.4" customHeight="1">
      <c r="A107" s="92" t="s">
        <v>1536</v>
      </c>
      <c r="B107" s="93"/>
      <c r="C107" s="93"/>
      <c r="D107" s="57" t="s">
        <v>1537</v>
      </c>
      <c r="E107" s="56">
        <v>90000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6">
        <v>0</v>
      </c>
      <c r="T107" s="56">
        <v>90000</v>
      </c>
      <c r="U107" s="56">
        <v>0</v>
      </c>
      <c r="V107" s="56">
        <v>0</v>
      </c>
      <c r="W107" s="56">
        <v>0</v>
      </c>
      <c r="X107" s="56">
        <v>0</v>
      </c>
      <c r="Y107" s="56">
        <v>0</v>
      </c>
      <c r="Z107" s="56">
        <v>0</v>
      </c>
      <c r="AA107" s="56">
        <v>0</v>
      </c>
      <c r="AB107" s="56">
        <v>0</v>
      </c>
      <c r="AC107" s="56">
        <v>0</v>
      </c>
      <c r="AD107" s="56">
        <v>0</v>
      </c>
      <c r="AE107" s="56">
        <v>0</v>
      </c>
      <c r="AF107" s="56">
        <v>0</v>
      </c>
      <c r="AG107" s="56">
        <v>0</v>
      </c>
      <c r="AH107" s="56">
        <v>0</v>
      </c>
      <c r="AI107" s="56">
        <v>0</v>
      </c>
      <c r="AJ107" s="56">
        <v>0</v>
      </c>
      <c r="AK107" s="56">
        <v>0</v>
      </c>
      <c r="AL107" s="56">
        <v>0</v>
      </c>
      <c r="AM107" s="56">
        <v>0</v>
      </c>
      <c r="AN107" s="56">
        <v>0</v>
      </c>
      <c r="AO107" s="56">
        <v>90000</v>
      </c>
      <c r="AP107" s="56">
        <v>0</v>
      </c>
      <c r="AQ107" s="56">
        <v>0</v>
      </c>
      <c r="AR107" s="56">
        <v>0</v>
      </c>
      <c r="AS107" s="56">
        <v>0</v>
      </c>
      <c r="AT107" s="56">
        <v>0</v>
      </c>
      <c r="AU107" s="56">
        <v>0</v>
      </c>
      <c r="AV107" s="56">
        <v>0</v>
      </c>
      <c r="AW107" s="56">
        <v>0</v>
      </c>
      <c r="AX107" s="56">
        <v>0</v>
      </c>
      <c r="AY107" s="56">
        <v>0</v>
      </c>
      <c r="AZ107" s="56">
        <v>0</v>
      </c>
      <c r="BA107" s="56">
        <v>0</v>
      </c>
      <c r="BB107" s="56">
        <v>0</v>
      </c>
      <c r="BC107" s="56">
        <v>0</v>
      </c>
      <c r="BD107" s="56">
        <v>0</v>
      </c>
      <c r="BE107" s="56">
        <v>0</v>
      </c>
      <c r="BF107" s="56">
        <v>0</v>
      </c>
      <c r="BG107" s="56">
        <v>0</v>
      </c>
      <c r="BH107" s="56">
        <v>0</v>
      </c>
      <c r="BI107" s="56">
        <v>0</v>
      </c>
      <c r="BJ107" s="56">
        <v>0</v>
      </c>
      <c r="BK107" s="56">
        <v>0</v>
      </c>
      <c r="BL107" s="56">
        <v>0</v>
      </c>
      <c r="BM107" s="56">
        <v>0</v>
      </c>
      <c r="BN107" s="56">
        <v>0</v>
      </c>
      <c r="BO107" s="56">
        <v>0</v>
      </c>
      <c r="BP107" s="56">
        <v>0</v>
      </c>
      <c r="BQ107" s="56">
        <v>0</v>
      </c>
      <c r="BR107" s="56">
        <v>0</v>
      </c>
      <c r="BS107" s="56">
        <v>0</v>
      </c>
      <c r="BT107" s="56">
        <v>0</v>
      </c>
      <c r="BU107" s="56">
        <v>0</v>
      </c>
      <c r="BV107" s="56">
        <v>0</v>
      </c>
      <c r="BW107" s="56">
        <v>0</v>
      </c>
      <c r="BX107" s="56">
        <v>0</v>
      </c>
      <c r="BY107" s="56">
        <v>0</v>
      </c>
      <c r="BZ107" s="56">
        <v>0</v>
      </c>
      <c r="CA107" s="56">
        <v>0</v>
      </c>
      <c r="CB107" s="56">
        <v>0</v>
      </c>
      <c r="CC107" s="56">
        <v>0</v>
      </c>
      <c r="CD107" s="56">
        <v>0</v>
      </c>
      <c r="CE107" s="56">
        <v>0</v>
      </c>
      <c r="CF107" s="56">
        <v>0</v>
      </c>
      <c r="CG107" s="56">
        <v>0</v>
      </c>
      <c r="CH107" s="56">
        <v>0</v>
      </c>
      <c r="CI107" s="56">
        <v>0</v>
      </c>
      <c r="CJ107" s="56">
        <v>0</v>
      </c>
      <c r="CK107" s="56">
        <v>0</v>
      </c>
      <c r="CL107" s="56">
        <v>0</v>
      </c>
      <c r="CM107" s="56">
        <v>0</v>
      </c>
      <c r="CN107" s="56">
        <v>0</v>
      </c>
      <c r="CO107" s="56">
        <v>0</v>
      </c>
      <c r="CP107" s="56">
        <v>0</v>
      </c>
      <c r="CQ107" s="56">
        <v>0</v>
      </c>
      <c r="CR107" s="56">
        <v>0</v>
      </c>
      <c r="CS107" s="56">
        <v>0</v>
      </c>
      <c r="CT107" s="56">
        <v>0</v>
      </c>
      <c r="CU107" s="56">
        <v>0</v>
      </c>
      <c r="CV107" s="56">
        <v>0</v>
      </c>
      <c r="CW107" s="56">
        <v>0</v>
      </c>
      <c r="CX107" s="56">
        <v>0</v>
      </c>
      <c r="CY107" s="56">
        <v>0</v>
      </c>
      <c r="CZ107" s="56">
        <v>0</v>
      </c>
      <c r="DA107" s="56">
        <v>0</v>
      </c>
      <c r="DB107" s="56">
        <v>0</v>
      </c>
      <c r="DC107" s="56">
        <v>0</v>
      </c>
      <c r="DD107" s="56">
        <v>0</v>
      </c>
      <c r="DE107" s="56">
        <v>0</v>
      </c>
      <c r="DF107" s="56">
        <v>0</v>
      </c>
      <c r="DG107" s="63">
        <v>0</v>
      </c>
    </row>
    <row r="108" spans="1:111" ht="15.4" customHeight="1">
      <c r="A108" s="92" t="s">
        <v>1538</v>
      </c>
      <c r="B108" s="93"/>
      <c r="C108" s="93"/>
      <c r="D108" s="57" t="s">
        <v>1539</v>
      </c>
      <c r="E108" s="56">
        <v>12000000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6">
        <v>0</v>
      </c>
      <c r="T108" s="56">
        <v>12000000</v>
      </c>
      <c r="U108" s="56">
        <v>0</v>
      </c>
      <c r="V108" s="56">
        <v>0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56">
        <v>0</v>
      </c>
      <c r="AC108" s="56">
        <v>0</v>
      </c>
      <c r="AD108" s="56">
        <v>0</v>
      </c>
      <c r="AE108" s="56">
        <v>0</v>
      </c>
      <c r="AF108" s="56">
        <v>0</v>
      </c>
      <c r="AG108" s="56">
        <v>0</v>
      </c>
      <c r="AH108" s="56">
        <v>0</v>
      </c>
      <c r="AI108" s="56">
        <v>0</v>
      </c>
      <c r="AJ108" s="56">
        <v>0</v>
      </c>
      <c r="AK108" s="56">
        <v>0</v>
      </c>
      <c r="AL108" s="56">
        <v>0</v>
      </c>
      <c r="AM108" s="56">
        <v>0</v>
      </c>
      <c r="AN108" s="56">
        <v>0</v>
      </c>
      <c r="AO108" s="56">
        <v>12000000</v>
      </c>
      <c r="AP108" s="56">
        <v>0</v>
      </c>
      <c r="AQ108" s="56">
        <v>0</v>
      </c>
      <c r="AR108" s="56">
        <v>0</v>
      </c>
      <c r="AS108" s="56">
        <v>0</v>
      </c>
      <c r="AT108" s="56">
        <v>0</v>
      </c>
      <c r="AU108" s="56">
        <v>0</v>
      </c>
      <c r="AV108" s="56">
        <v>0</v>
      </c>
      <c r="AW108" s="56">
        <v>0</v>
      </c>
      <c r="AX108" s="56">
        <v>0</v>
      </c>
      <c r="AY108" s="56">
        <v>0</v>
      </c>
      <c r="AZ108" s="56">
        <v>0</v>
      </c>
      <c r="BA108" s="56">
        <v>0</v>
      </c>
      <c r="BB108" s="56">
        <v>0</v>
      </c>
      <c r="BC108" s="56">
        <v>0</v>
      </c>
      <c r="BD108" s="56">
        <v>0</v>
      </c>
      <c r="BE108" s="56">
        <v>0</v>
      </c>
      <c r="BF108" s="56">
        <v>0</v>
      </c>
      <c r="BG108" s="56">
        <v>0</v>
      </c>
      <c r="BH108" s="56">
        <v>0</v>
      </c>
      <c r="BI108" s="56">
        <v>0</v>
      </c>
      <c r="BJ108" s="56">
        <v>0</v>
      </c>
      <c r="BK108" s="56">
        <v>0</v>
      </c>
      <c r="BL108" s="56">
        <v>0</v>
      </c>
      <c r="BM108" s="56">
        <v>0</v>
      </c>
      <c r="BN108" s="56">
        <v>0</v>
      </c>
      <c r="BO108" s="56">
        <v>0</v>
      </c>
      <c r="BP108" s="56">
        <v>0</v>
      </c>
      <c r="BQ108" s="56">
        <v>0</v>
      </c>
      <c r="BR108" s="56">
        <v>0</v>
      </c>
      <c r="BS108" s="56">
        <v>0</v>
      </c>
      <c r="BT108" s="56">
        <v>0</v>
      </c>
      <c r="BU108" s="56">
        <v>0</v>
      </c>
      <c r="BV108" s="56">
        <v>0</v>
      </c>
      <c r="BW108" s="56">
        <v>0</v>
      </c>
      <c r="BX108" s="56">
        <v>0</v>
      </c>
      <c r="BY108" s="56">
        <v>0</v>
      </c>
      <c r="BZ108" s="56">
        <v>0</v>
      </c>
      <c r="CA108" s="56">
        <v>0</v>
      </c>
      <c r="CB108" s="56">
        <v>0</v>
      </c>
      <c r="CC108" s="56">
        <v>0</v>
      </c>
      <c r="CD108" s="56">
        <v>0</v>
      </c>
      <c r="CE108" s="56">
        <v>0</v>
      </c>
      <c r="CF108" s="56">
        <v>0</v>
      </c>
      <c r="CG108" s="56">
        <v>0</v>
      </c>
      <c r="CH108" s="56">
        <v>0</v>
      </c>
      <c r="CI108" s="56">
        <v>0</v>
      </c>
      <c r="CJ108" s="56">
        <v>0</v>
      </c>
      <c r="CK108" s="56">
        <v>0</v>
      </c>
      <c r="CL108" s="56">
        <v>0</v>
      </c>
      <c r="CM108" s="56">
        <v>0</v>
      </c>
      <c r="CN108" s="56">
        <v>0</v>
      </c>
      <c r="CO108" s="56">
        <v>0</v>
      </c>
      <c r="CP108" s="56">
        <v>0</v>
      </c>
      <c r="CQ108" s="56">
        <v>0</v>
      </c>
      <c r="CR108" s="56">
        <v>0</v>
      </c>
      <c r="CS108" s="56">
        <v>0</v>
      </c>
      <c r="CT108" s="56">
        <v>0</v>
      </c>
      <c r="CU108" s="56">
        <v>0</v>
      </c>
      <c r="CV108" s="56">
        <v>0</v>
      </c>
      <c r="CW108" s="56">
        <v>0</v>
      </c>
      <c r="CX108" s="56">
        <v>0</v>
      </c>
      <c r="CY108" s="56">
        <v>0</v>
      </c>
      <c r="CZ108" s="56">
        <v>0</v>
      </c>
      <c r="DA108" s="56">
        <v>0</v>
      </c>
      <c r="DB108" s="56">
        <v>0</v>
      </c>
      <c r="DC108" s="56">
        <v>0</v>
      </c>
      <c r="DD108" s="56">
        <v>0</v>
      </c>
      <c r="DE108" s="56">
        <v>0</v>
      </c>
      <c r="DF108" s="56">
        <v>0</v>
      </c>
      <c r="DG108" s="63">
        <v>0</v>
      </c>
    </row>
    <row r="109" spans="1:111" ht="15.4" customHeight="1">
      <c r="A109" s="92" t="s">
        <v>1540</v>
      </c>
      <c r="B109" s="93"/>
      <c r="C109" s="93"/>
      <c r="D109" s="57" t="s">
        <v>1541</v>
      </c>
      <c r="E109" s="56">
        <v>12000000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6">
        <v>0</v>
      </c>
      <c r="T109" s="56">
        <v>12000000</v>
      </c>
      <c r="U109" s="56">
        <v>0</v>
      </c>
      <c r="V109" s="56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56">
        <v>0</v>
      </c>
      <c r="AC109" s="56">
        <v>0</v>
      </c>
      <c r="AD109" s="56">
        <v>0</v>
      </c>
      <c r="AE109" s="56">
        <v>0</v>
      </c>
      <c r="AF109" s="56">
        <v>0</v>
      </c>
      <c r="AG109" s="56">
        <v>0</v>
      </c>
      <c r="AH109" s="56">
        <v>0</v>
      </c>
      <c r="AI109" s="56">
        <v>0</v>
      </c>
      <c r="AJ109" s="56">
        <v>0</v>
      </c>
      <c r="AK109" s="56">
        <v>0</v>
      </c>
      <c r="AL109" s="56">
        <v>0</v>
      </c>
      <c r="AM109" s="56">
        <v>0</v>
      </c>
      <c r="AN109" s="56">
        <v>0</v>
      </c>
      <c r="AO109" s="56">
        <v>12000000</v>
      </c>
      <c r="AP109" s="56">
        <v>0</v>
      </c>
      <c r="AQ109" s="56">
        <v>0</v>
      </c>
      <c r="AR109" s="56">
        <v>0</v>
      </c>
      <c r="AS109" s="56">
        <v>0</v>
      </c>
      <c r="AT109" s="56">
        <v>0</v>
      </c>
      <c r="AU109" s="56">
        <v>0</v>
      </c>
      <c r="AV109" s="56">
        <v>0</v>
      </c>
      <c r="AW109" s="56">
        <v>0</v>
      </c>
      <c r="AX109" s="56">
        <v>0</v>
      </c>
      <c r="AY109" s="56">
        <v>0</v>
      </c>
      <c r="AZ109" s="56">
        <v>0</v>
      </c>
      <c r="BA109" s="56">
        <v>0</v>
      </c>
      <c r="BB109" s="56">
        <v>0</v>
      </c>
      <c r="BC109" s="56">
        <v>0</v>
      </c>
      <c r="BD109" s="56">
        <v>0</v>
      </c>
      <c r="BE109" s="56">
        <v>0</v>
      </c>
      <c r="BF109" s="56">
        <v>0</v>
      </c>
      <c r="BG109" s="56">
        <v>0</v>
      </c>
      <c r="BH109" s="56">
        <v>0</v>
      </c>
      <c r="BI109" s="56">
        <v>0</v>
      </c>
      <c r="BJ109" s="56">
        <v>0</v>
      </c>
      <c r="BK109" s="56">
        <v>0</v>
      </c>
      <c r="BL109" s="56">
        <v>0</v>
      </c>
      <c r="BM109" s="56">
        <v>0</v>
      </c>
      <c r="BN109" s="56">
        <v>0</v>
      </c>
      <c r="BO109" s="56">
        <v>0</v>
      </c>
      <c r="BP109" s="56">
        <v>0</v>
      </c>
      <c r="BQ109" s="56">
        <v>0</v>
      </c>
      <c r="BR109" s="56">
        <v>0</v>
      </c>
      <c r="BS109" s="56">
        <v>0</v>
      </c>
      <c r="BT109" s="56">
        <v>0</v>
      </c>
      <c r="BU109" s="56">
        <v>0</v>
      </c>
      <c r="BV109" s="56">
        <v>0</v>
      </c>
      <c r="BW109" s="56">
        <v>0</v>
      </c>
      <c r="BX109" s="56">
        <v>0</v>
      </c>
      <c r="BY109" s="56">
        <v>0</v>
      </c>
      <c r="BZ109" s="56">
        <v>0</v>
      </c>
      <c r="CA109" s="56">
        <v>0</v>
      </c>
      <c r="CB109" s="56">
        <v>0</v>
      </c>
      <c r="CC109" s="56">
        <v>0</v>
      </c>
      <c r="CD109" s="56">
        <v>0</v>
      </c>
      <c r="CE109" s="56">
        <v>0</v>
      </c>
      <c r="CF109" s="56">
        <v>0</v>
      </c>
      <c r="CG109" s="56">
        <v>0</v>
      </c>
      <c r="CH109" s="56">
        <v>0</v>
      </c>
      <c r="CI109" s="56">
        <v>0</v>
      </c>
      <c r="CJ109" s="56">
        <v>0</v>
      </c>
      <c r="CK109" s="56">
        <v>0</v>
      </c>
      <c r="CL109" s="56">
        <v>0</v>
      </c>
      <c r="CM109" s="56">
        <v>0</v>
      </c>
      <c r="CN109" s="56">
        <v>0</v>
      </c>
      <c r="CO109" s="56">
        <v>0</v>
      </c>
      <c r="CP109" s="56">
        <v>0</v>
      </c>
      <c r="CQ109" s="56">
        <v>0</v>
      </c>
      <c r="CR109" s="56">
        <v>0</v>
      </c>
      <c r="CS109" s="56">
        <v>0</v>
      </c>
      <c r="CT109" s="56">
        <v>0</v>
      </c>
      <c r="CU109" s="56">
        <v>0</v>
      </c>
      <c r="CV109" s="56">
        <v>0</v>
      </c>
      <c r="CW109" s="56">
        <v>0</v>
      </c>
      <c r="CX109" s="56">
        <v>0</v>
      </c>
      <c r="CY109" s="56">
        <v>0</v>
      </c>
      <c r="CZ109" s="56">
        <v>0</v>
      </c>
      <c r="DA109" s="56">
        <v>0</v>
      </c>
      <c r="DB109" s="56">
        <v>0</v>
      </c>
      <c r="DC109" s="56">
        <v>0</v>
      </c>
      <c r="DD109" s="56">
        <v>0</v>
      </c>
      <c r="DE109" s="56">
        <v>0</v>
      </c>
      <c r="DF109" s="56">
        <v>0</v>
      </c>
      <c r="DG109" s="63">
        <v>0</v>
      </c>
    </row>
    <row r="110" spans="1:111" ht="15.4" customHeight="1">
      <c r="A110" s="92" t="s">
        <v>1542</v>
      </c>
      <c r="B110" s="93"/>
      <c r="C110" s="93"/>
      <c r="D110" s="57" t="s">
        <v>1543</v>
      </c>
      <c r="E110" s="56">
        <v>6365000</v>
      </c>
      <c r="F110" s="56">
        <v>25000</v>
      </c>
      <c r="G110" s="56">
        <v>0</v>
      </c>
      <c r="H110" s="56">
        <v>0</v>
      </c>
      <c r="I110" s="56">
        <v>25000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56">
        <v>0</v>
      </c>
      <c r="R110" s="56">
        <v>0</v>
      </c>
      <c r="S110" s="56">
        <v>0</v>
      </c>
      <c r="T110" s="56">
        <v>6340000</v>
      </c>
      <c r="U110" s="56">
        <v>0</v>
      </c>
      <c r="V110" s="56">
        <v>0</v>
      </c>
      <c r="W110" s="56">
        <v>0</v>
      </c>
      <c r="X110" s="56">
        <v>0</v>
      </c>
      <c r="Y110" s="56">
        <v>0</v>
      </c>
      <c r="Z110" s="56">
        <v>0</v>
      </c>
      <c r="AA110" s="56">
        <v>0</v>
      </c>
      <c r="AB110" s="56">
        <v>0</v>
      </c>
      <c r="AC110" s="56">
        <v>0</v>
      </c>
      <c r="AD110" s="56">
        <v>0</v>
      </c>
      <c r="AE110" s="56">
        <v>0</v>
      </c>
      <c r="AF110" s="56">
        <v>0</v>
      </c>
      <c r="AG110" s="56">
        <v>0</v>
      </c>
      <c r="AH110" s="56">
        <v>0</v>
      </c>
      <c r="AI110" s="56">
        <v>0</v>
      </c>
      <c r="AJ110" s="56">
        <v>0</v>
      </c>
      <c r="AK110" s="56">
        <v>0</v>
      </c>
      <c r="AL110" s="56">
        <v>0</v>
      </c>
      <c r="AM110" s="56">
        <v>0</v>
      </c>
      <c r="AN110" s="56">
        <v>0</v>
      </c>
      <c r="AO110" s="56">
        <v>6340000</v>
      </c>
      <c r="AP110" s="56">
        <v>0</v>
      </c>
      <c r="AQ110" s="56">
        <v>0</v>
      </c>
      <c r="AR110" s="56">
        <v>0</v>
      </c>
      <c r="AS110" s="56">
        <v>0</v>
      </c>
      <c r="AT110" s="56">
        <v>0</v>
      </c>
      <c r="AU110" s="56">
        <v>0</v>
      </c>
      <c r="AV110" s="56">
        <v>0</v>
      </c>
      <c r="AW110" s="56">
        <v>0</v>
      </c>
      <c r="AX110" s="56">
        <v>0</v>
      </c>
      <c r="AY110" s="56">
        <v>0</v>
      </c>
      <c r="AZ110" s="56">
        <v>0</v>
      </c>
      <c r="BA110" s="56">
        <v>0</v>
      </c>
      <c r="BB110" s="56">
        <v>0</v>
      </c>
      <c r="BC110" s="56">
        <v>0</v>
      </c>
      <c r="BD110" s="56">
        <v>0</v>
      </c>
      <c r="BE110" s="56">
        <v>0</v>
      </c>
      <c r="BF110" s="56">
        <v>0</v>
      </c>
      <c r="BG110" s="56">
        <v>0</v>
      </c>
      <c r="BH110" s="56">
        <v>0</v>
      </c>
      <c r="BI110" s="56">
        <v>0</v>
      </c>
      <c r="BJ110" s="56">
        <v>0</v>
      </c>
      <c r="BK110" s="56">
        <v>0</v>
      </c>
      <c r="BL110" s="56">
        <v>0</v>
      </c>
      <c r="BM110" s="56">
        <v>0</v>
      </c>
      <c r="BN110" s="56">
        <v>0</v>
      </c>
      <c r="BO110" s="56">
        <v>0</v>
      </c>
      <c r="BP110" s="56">
        <v>0</v>
      </c>
      <c r="BQ110" s="56">
        <v>0</v>
      </c>
      <c r="BR110" s="56">
        <v>0</v>
      </c>
      <c r="BS110" s="56">
        <v>0</v>
      </c>
      <c r="BT110" s="56">
        <v>0</v>
      </c>
      <c r="BU110" s="56">
        <v>0</v>
      </c>
      <c r="BV110" s="56">
        <v>0</v>
      </c>
      <c r="BW110" s="56">
        <v>0</v>
      </c>
      <c r="BX110" s="56">
        <v>0</v>
      </c>
      <c r="BY110" s="56">
        <v>0</v>
      </c>
      <c r="BZ110" s="56">
        <v>0</v>
      </c>
      <c r="CA110" s="56">
        <v>0</v>
      </c>
      <c r="CB110" s="56">
        <v>0</v>
      </c>
      <c r="CC110" s="56">
        <v>0</v>
      </c>
      <c r="CD110" s="56">
        <v>0</v>
      </c>
      <c r="CE110" s="56">
        <v>0</v>
      </c>
      <c r="CF110" s="56">
        <v>0</v>
      </c>
      <c r="CG110" s="56">
        <v>0</v>
      </c>
      <c r="CH110" s="56">
        <v>0</v>
      </c>
      <c r="CI110" s="56">
        <v>0</v>
      </c>
      <c r="CJ110" s="56">
        <v>0</v>
      </c>
      <c r="CK110" s="56">
        <v>0</v>
      </c>
      <c r="CL110" s="56">
        <v>0</v>
      </c>
      <c r="CM110" s="56">
        <v>0</v>
      </c>
      <c r="CN110" s="56">
        <v>0</v>
      </c>
      <c r="CO110" s="56">
        <v>0</v>
      </c>
      <c r="CP110" s="56">
        <v>0</v>
      </c>
      <c r="CQ110" s="56">
        <v>0</v>
      </c>
      <c r="CR110" s="56">
        <v>0</v>
      </c>
      <c r="CS110" s="56">
        <v>0</v>
      </c>
      <c r="CT110" s="56">
        <v>0</v>
      </c>
      <c r="CU110" s="56">
        <v>0</v>
      </c>
      <c r="CV110" s="56">
        <v>0</v>
      </c>
      <c r="CW110" s="56">
        <v>0</v>
      </c>
      <c r="CX110" s="56">
        <v>0</v>
      </c>
      <c r="CY110" s="56">
        <v>0</v>
      </c>
      <c r="CZ110" s="56">
        <v>0</v>
      </c>
      <c r="DA110" s="56">
        <v>0</v>
      </c>
      <c r="DB110" s="56">
        <v>0</v>
      </c>
      <c r="DC110" s="56">
        <v>0</v>
      </c>
      <c r="DD110" s="56">
        <v>0</v>
      </c>
      <c r="DE110" s="56">
        <v>0</v>
      </c>
      <c r="DF110" s="56">
        <v>0</v>
      </c>
      <c r="DG110" s="63">
        <v>0</v>
      </c>
    </row>
    <row r="111" spans="1:111" ht="15.4" customHeight="1">
      <c r="A111" s="92" t="s">
        <v>1544</v>
      </c>
      <c r="B111" s="93"/>
      <c r="C111" s="93"/>
      <c r="D111" s="57" t="s">
        <v>1545</v>
      </c>
      <c r="E111" s="56">
        <v>6365000</v>
      </c>
      <c r="F111" s="56">
        <v>25000</v>
      </c>
      <c r="G111" s="56">
        <v>0</v>
      </c>
      <c r="H111" s="56">
        <v>0</v>
      </c>
      <c r="I111" s="56">
        <v>25000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56">
        <v>0</v>
      </c>
      <c r="R111" s="56">
        <v>0</v>
      </c>
      <c r="S111" s="56">
        <v>0</v>
      </c>
      <c r="T111" s="56">
        <v>6340000</v>
      </c>
      <c r="U111" s="56">
        <v>0</v>
      </c>
      <c r="V111" s="56">
        <v>0</v>
      </c>
      <c r="W111" s="56">
        <v>0</v>
      </c>
      <c r="X111" s="56">
        <v>0</v>
      </c>
      <c r="Y111" s="56">
        <v>0</v>
      </c>
      <c r="Z111" s="56">
        <v>0</v>
      </c>
      <c r="AA111" s="56">
        <v>0</v>
      </c>
      <c r="AB111" s="56">
        <v>0</v>
      </c>
      <c r="AC111" s="56">
        <v>0</v>
      </c>
      <c r="AD111" s="56">
        <v>0</v>
      </c>
      <c r="AE111" s="56">
        <v>0</v>
      </c>
      <c r="AF111" s="56">
        <v>0</v>
      </c>
      <c r="AG111" s="56">
        <v>0</v>
      </c>
      <c r="AH111" s="56">
        <v>0</v>
      </c>
      <c r="AI111" s="56">
        <v>0</v>
      </c>
      <c r="AJ111" s="56">
        <v>0</v>
      </c>
      <c r="AK111" s="56">
        <v>0</v>
      </c>
      <c r="AL111" s="56">
        <v>0</v>
      </c>
      <c r="AM111" s="56">
        <v>0</v>
      </c>
      <c r="AN111" s="56">
        <v>0</v>
      </c>
      <c r="AO111" s="56">
        <v>6340000</v>
      </c>
      <c r="AP111" s="56">
        <v>0</v>
      </c>
      <c r="AQ111" s="56">
        <v>0</v>
      </c>
      <c r="AR111" s="56">
        <v>0</v>
      </c>
      <c r="AS111" s="56">
        <v>0</v>
      </c>
      <c r="AT111" s="56">
        <v>0</v>
      </c>
      <c r="AU111" s="56">
        <v>0</v>
      </c>
      <c r="AV111" s="56">
        <v>0</v>
      </c>
      <c r="AW111" s="56">
        <v>0</v>
      </c>
      <c r="AX111" s="56">
        <v>0</v>
      </c>
      <c r="AY111" s="56">
        <v>0</v>
      </c>
      <c r="AZ111" s="56">
        <v>0</v>
      </c>
      <c r="BA111" s="56">
        <v>0</v>
      </c>
      <c r="BB111" s="56">
        <v>0</v>
      </c>
      <c r="BC111" s="56">
        <v>0</v>
      </c>
      <c r="BD111" s="56">
        <v>0</v>
      </c>
      <c r="BE111" s="56">
        <v>0</v>
      </c>
      <c r="BF111" s="56">
        <v>0</v>
      </c>
      <c r="BG111" s="56">
        <v>0</v>
      </c>
      <c r="BH111" s="56">
        <v>0</v>
      </c>
      <c r="BI111" s="56">
        <v>0</v>
      </c>
      <c r="BJ111" s="56">
        <v>0</v>
      </c>
      <c r="BK111" s="56">
        <v>0</v>
      </c>
      <c r="BL111" s="56">
        <v>0</v>
      </c>
      <c r="BM111" s="56">
        <v>0</v>
      </c>
      <c r="BN111" s="56">
        <v>0</v>
      </c>
      <c r="BO111" s="56">
        <v>0</v>
      </c>
      <c r="BP111" s="56">
        <v>0</v>
      </c>
      <c r="BQ111" s="56">
        <v>0</v>
      </c>
      <c r="BR111" s="56">
        <v>0</v>
      </c>
      <c r="BS111" s="56">
        <v>0</v>
      </c>
      <c r="BT111" s="56">
        <v>0</v>
      </c>
      <c r="BU111" s="56">
        <v>0</v>
      </c>
      <c r="BV111" s="56">
        <v>0</v>
      </c>
      <c r="BW111" s="56">
        <v>0</v>
      </c>
      <c r="BX111" s="56">
        <v>0</v>
      </c>
      <c r="BY111" s="56">
        <v>0</v>
      </c>
      <c r="BZ111" s="56">
        <v>0</v>
      </c>
      <c r="CA111" s="56">
        <v>0</v>
      </c>
      <c r="CB111" s="56">
        <v>0</v>
      </c>
      <c r="CC111" s="56">
        <v>0</v>
      </c>
      <c r="CD111" s="56">
        <v>0</v>
      </c>
      <c r="CE111" s="56">
        <v>0</v>
      </c>
      <c r="CF111" s="56">
        <v>0</v>
      </c>
      <c r="CG111" s="56">
        <v>0</v>
      </c>
      <c r="CH111" s="56">
        <v>0</v>
      </c>
      <c r="CI111" s="56">
        <v>0</v>
      </c>
      <c r="CJ111" s="56">
        <v>0</v>
      </c>
      <c r="CK111" s="56">
        <v>0</v>
      </c>
      <c r="CL111" s="56">
        <v>0</v>
      </c>
      <c r="CM111" s="56">
        <v>0</v>
      </c>
      <c r="CN111" s="56">
        <v>0</v>
      </c>
      <c r="CO111" s="56">
        <v>0</v>
      </c>
      <c r="CP111" s="56">
        <v>0</v>
      </c>
      <c r="CQ111" s="56">
        <v>0</v>
      </c>
      <c r="CR111" s="56">
        <v>0</v>
      </c>
      <c r="CS111" s="56">
        <v>0</v>
      </c>
      <c r="CT111" s="56">
        <v>0</v>
      </c>
      <c r="CU111" s="56">
        <v>0</v>
      </c>
      <c r="CV111" s="56">
        <v>0</v>
      </c>
      <c r="CW111" s="56">
        <v>0</v>
      </c>
      <c r="CX111" s="56">
        <v>0</v>
      </c>
      <c r="CY111" s="56">
        <v>0</v>
      </c>
      <c r="CZ111" s="56">
        <v>0</v>
      </c>
      <c r="DA111" s="56">
        <v>0</v>
      </c>
      <c r="DB111" s="56">
        <v>0</v>
      </c>
      <c r="DC111" s="56">
        <v>0</v>
      </c>
      <c r="DD111" s="56">
        <v>0</v>
      </c>
      <c r="DE111" s="56">
        <v>0</v>
      </c>
      <c r="DF111" s="56">
        <v>0</v>
      </c>
      <c r="DG111" s="63">
        <v>0</v>
      </c>
    </row>
    <row r="112" spans="1:111" ht="15.4" customHeight="1">
      <c r="A112" s="92" t="s">
        <v>1546</v>
      </c>
      <c r="B112" s="93"/>
      <c r="C112" s="93"/>
      <c r="D112" s="57" t="s">
        <v>448</v>
      </c>
      <c r="E112" s="56">
        <v>10924000</v>
      </c>
      <c r="F112" s="56">
        <v>4612991.5</v>
      </c>
      <c r="G112" s="56">
        <v>1233188.3999999999</v>
      </c>
      <c r="H112" s="56">
        <v>1524383.4</v>
      </c>
      <c r="I112" s="56">
        <v>528052.37</v>
      </c>
      <c r="J112" s="56">
        <v>69600</v>
      </c>
      <c r="K112" s="56">
        <v>134465</v>
      </c>
      <c r="L112" s="56">
        <v>563959.31000000006</v>
      </c>
      <c r="M112" s="56">
        <v>167533.6</v>
      </c>
      <c r="N112" s="56">
        <v>218364</v>
      </c>
      <c r="O112" s="56">
        <v>0</v>
      </c>
      <c r="P112" s="56">
        <v>38590.86</v>
      </c>
      <c r="Q112" s="56">
        <v>134854.56</v>
      </c>
      <c r="R112" s="56">
        <v>0</v>
      </c>
      <c r="S112" s="56">
        <v>0</v>
      </c>
      <c r="T112" s="56">
        <v>5521824</v>
      </c>
      <c r="U112" s="56">
        <v>47998.51</v>
      </c>
      <c r="V112" s="56">
        <v>33664.550000000003</v>
      </c>
      <c r="W112" s="56">
        <v>5000</v>
      </c>
      <c r="X112" s="56">
        <v>175</v>
      </c>
      <c r="Y112" s="56">
        <v>7536</v>
      </c>
      <c r="Z112" s="56">
        <v>133651.74</v>
      </c>
      <c r="AA112" s="56">
        <v>78351.45</v>
      </c>
      <c r="AB112" s="56">
        <v>0</v>
      </c>
      <c r="AC112" s="56">
        <v>30500</v>
      </c>
      <c r="AD112" s="56">
        <v>145261.15</v>
      </c>
      <c r="AE112" s="56">
        <v>0</v>
      </c>
      <c r="AF112" s="56">
        <v>121556</v>
      </c>
      <c r="AG112" s="56">
        <v>54669</v>
      </c>
      <c r="AH112" s="56">
        <v>0</v>
      </c>
      <c r="AI112" s="56">
        <v>33551</v>
      </c>
      <c r="AJ112" s="56">
        <v>25314</v>
      </c>
      <c r="AK112" s="56">
        <v>55331.199999999997</v>
      </c>
      <c r="AL112" s="56">
        <v>0</v>
      </c>
      <c r="AM112" s="56">
        <v>0</v>
      </c>
      <c r="AN112" s="56">
        <v>472671.64</v>
      </c>
      <c r="AO112" s="56">
        <v>4030526.5</v>
      </c>
      <c r="AP112" s="56">
        <v>0</v>
      </c>
      <c r="AQ112" s="56">
        <v>0</v>
      </c>
      <c r="AR112" s="56">
        <v>76536.259999999995</v>
      </c>
      <c r="AS112" s="56">
        <v>1080</v>
      </c>
      <c r="AT112" s="56">
        <v>0</v>
      </c>
      <c r="AU112" s="56">
        <v>168450</v>
      </c>
      <c r="AV112" s="56">
        <v>1000</v>
      </c>
      <c r="AW112" s="56">
        <v>0</v>
      </c>
      <c r="AX112" s="56">
        <v>0</v>
      </c>
      <c r="AY112" s="56">
        <v>0</v>
      </c>
      <c r="AZ112" s="56">
        <v>0</v>
      </c>
      <c r="BA112" s="56">
        <v>1000</v>
      </c>
      <c r="BB112" s="56">
        <v>0</v>
      </c>
      <c r="BC112" s="56">
        <v>0</v>
      </c>
      <c r="BD112" s="56">
        <v>0</v>
      </c>
      <c r="BE112" s="56">
        <v>0</v>
      </c>
      <c r="BF112" s="56">
        <v>0</v>
      </c>
      <c r="BG112" s="56">
        <v>0</v>
      </c>
      <c r="BH112" s="56">
        <v>0</v>
      </c>
      <c r="BI112" s="56">
        <v>0</v>
      </c>
      <c r="BJ112" s="56">
        <v>0</v>
      </c>
      <c r="BK112" s="56">
        <v>0</v>
      </c>
      <c r="BL112" s="56">
        <v>0</v>
      </c>
      <c r="BM112" s="56">
        <v>0</v>
      </c>
      <c r="BN112" s="56">
        <v>0</v>
      </c>
      <c r="BO112" s="56">
        <v>0</v>
      </c>
      <c r="BP112" s="56">
        <v>0</v>
      </c>
      <c r="BQ112" s="56">
        <v>0</v>
      </c>
      <c r="BR112" s="56">
        <v>0</v>
      </c>
      <c r="BS112" s="56">
        <v>0</v>
      </c>
      <c r="BT112" s="56">
        <v>0</v>
      </c>
      <c r="BU112" s="56">
        <v>0</v>
      </c>
      <c r="BV112" s="56">
        <v>0</v>
      </c>
      <c r="BW112" s="56">
        <v>0</v>
      </c>
      <c r="BX112" s="56">
        <v>0</v>
      </c>
      <c r="BY112" s="56">
        <v>0</v>
      </c>
      <c r="BZ112" s="56">
        <v>788184.5</v>
      </c>
      <c r="CA112" s="56">
        <v>0</v>
      </c>
      <c r="CB112" s="56">
        <v>775609.45</v>
      </c>
      <c r="CC112" s="56">
        <v>0</v>
      </c>
      <c r="CD112" s="56">
        <v>0</v>
      </c>
      <c r="CE112" s="56">
        <v>0</v>
      </c>
      <c r="CF112" s="56">
        <v>12575.05</v>
      </c>
      <c r="CG112" s="56">
        <v>0</v>
      </c>
      <c r="CH112" s="56">
        <v>0</v>
      </c>
      <c r="CI112" s="56">
        <v>0</v>
      </c>
      <c r="CJ112" s="56">
        <v>0</v>
      </c>
      <c r="CK112" s="56">
        <v>0</v>
      </c>
      <c r="CL112" s="56">
        <v>0</v>
      </c>
      <c r="CM112" s="56">
        <v>0</v>
      </c>
      <c r="CN112" s="56">
        <v>0</v>
      </c>
      <c r="CO112" s="56">
        <v>0</v>
      </c>
      <c r="CP112" s="56">
        <v>0</v>
      </c>
      <c r="CQ112" s="56">
        <v>0</v>
      </c>
      <c r="CR112" s="56">
        <v>0</v>
      </c>
      <c r="CS112" s="56">
        <v>0</v>
      </c>
      <c r="CT112" s="56">
        <v>0</v>
      </c>
      <c r="CU112" s="56">
        <v>0</v>
      </c>
      <c r="CV112" s="56">
        <v>0</v>
      </c>
      <c r="CW112" s="56">
        <v>0</v>
      </c>
      <c r="CX112" s="56">
        <v>0</v>
      </c>
      <c r="CY112" s="56">
        <v>0</v>
      </c>
      <c r="CZ112" s="56">
        <v>0</v>
      </c>
      <c r="DA112" s="56">
        <v>0</v>
      </c>
      <c r="DB112" s="56">
        <v>0</v>
      </c>
      <c r="DC112" s="56">
        <v>0</v>
      </c>
      <c r="DD112" s="56">
        <v>0</v>
      </c>
      <c r="DE112" s="56">
        <v>0</v>
      </c>
      <c r="DF112" s="56">
        <v>0</v>
      </c>
      <c r="DG112" s="63">
        <v>0</v>
      </c>
    </row>
    <row r="113" spans="1:111" ht="15.4" customHeight="1">
      <c r="A113" s="92" t="s">
        <v>1547</v>
      </c>
      <c r="B113" s="93"/>
      <c r="C113" s="93"/>
      <c r="D113" s="57" t="s">
        <v>1548</v>
      </c>
      <c r="E113" s="56">
        <v>4160000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4160000</v>
      </c>
      <c r="U113" s="56">
        <v>0</v>
      </c>
      <c r="V113" s="56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56">
        <v>0</v>
      </c>
      <c r="AE113" s="56">
        <v>0</v>
      </c>
      <c r="AF113" s="56">
        <v>0</v>
      </c>
      <c r="AG113" s="56">
        <v>0</v>
      </c>
      <c r="AH113" s="56">
        <v>0</v>
      </c>
      <c r="AI113" s="56">
        <v>0</v>
      </c>
      <c r="AJ113" s="56">
        <v>0</v>
      </c>
      <c r="AK113" s="56">
        <v>0</v>
      </c>
      <c r="AL113" s="56">
        <v>0</v>
      </c>
      <c r="AM113" s="56">
        <v>0</v>
      </c>
      <c r="AN113" s="56">
        <v>360000</v>
      </c>
      <c r="AO113" s="56">
        <v>3800000</v>
      </c>
      <c r="AP113" s="56">
        <v>0</v>
      </c>
      <c r="AQ113" s="56">
        <v>0</v>
      </c>
      <c r="AR113" s="56">
        <v>0</v>
      </c>
      <c r="AS113" s="56">
        <v>0</v>
      </c>
      <c r="AT113" s="56">
        <v>0</v>
      </c>
      <c r="AU113" s="56">
        <v>0</v>
      </c>
      <c r="AV113" s="56">
        <v>0</v>
      </c>
      <c r="AW113" s="56">
        <v>0</v>
      </c>
      <c r="AX113" s="56">
        <v>0</v>
      </c>
      <c r="AY113" s="56">
        <v>0</v>
      </c>
      <c r="AZ113" s="56">
        <v>0</v>
      </c>
      <c r="BA113" s="56">
        <v>0</v>
      </c>
      <c r="BB113" s="56">
        <v>0</v>
      </c>
      <c r="BC113" s="56">
        <v>0</v>
      </c>
      <c r="BD113" s="56">
        <v>0</v>
      </c>
      <c r="BE113" s="56">
        <v>0</v>
      </c>
      <c r="BF113" s="56">
        <v>0</v>
      </c>
      <c r="BG113" s="56">
        <v>0</v>
      </c>
      <c r="BH113" s="56">
        <v>0</v>
      </c>
      <c r="BI113" s="56">
        <v>0</v>
      </c>
      <c r="BJ113" s="56">
        <v>0</v>
      </c>
      <c r="BK113" s="56">
        <v>0</v>
      </c>
      <c r="BL113" s="56">
        <v>0</v>
      </c>
      <c r="BM113" s="56">
        <v>0</v>
      </c>
      <c r="BN113" s="56">
        <v>0</v>
      </c>
      <c r="BO113" s="56">
        <v>0</v>
      </c>
      <c r="BP113" s="56">
        <v>0</v>
      </c>
      <c r="BQ113" s="56">
        <v>0</v>
      </c>
      <c r="BR113" s="56">
        <v>0</v>
      </c>
      <c r="BS113" s="56">
        <v>0</v>
      </c>
      <c r="BT113" s="56">
        <v>0</v>
      </c>
      <c r="BU113" s="56">
        <v>0</v>
      </c>
      <c r="BV113" s="56">
        <v>0</v>
      </c>
      <c r="BW113" s="56">
        <v>0</v>
      </c>
      <c r="BX113" s="56">
        <v>0</v>
      </c>
      <c r="BY113" s="56">
        <v>0</v>
      </c>
      <c r="BZ113" s="56">
        <v>0</v>
      </c>
      <c r="CA113" s="56">
        <v>0</v>
      </c>
      <c r="CB113" s="56">
        <v>0</v>
      </c>
      <c r="CC113" s="56">
        <v>0</v>
      </c>
      <c r="CD113" s="56">
        <v>0</v>
      </c>
      <c r="CE113" s="56">
        <v>0</v>
      </c>
      <c r="CF113" s="56">
        <v>0</v>
      </c>
      <c r="CG113" s="56">
        <v>0</v>
      </c>
      <c r="CH113" s="56">
        <v>0</v>
      </c>
      <c r="CI113" s="56">
        <v>0</v>
      </c>
      <c r="CJ113" s="56">
        <v>0</v>
      </c>
      <c r="CK113" s="56">
        <v>0</v>
      </c>
      <c r="CL113" s="56">
        <v>0</v>
      </c>
      <c r="CM113" s="56">
        <v>0</v>
      </c>
      <c r="CN113" s="56">
        <v>0</v>
      </c>
      <c r="CO113" s="56">
        <v>0</v>
      </c>
      <c r="CP113" s="56">
        <v>0</v>
      </c>
      <c r="CQ113" s="56">
        <v>0</v>
      </c>
      <c r="CR113" s="56">
        <v>0</v>
      </c>
      <c r="CS113" s="56">
        <v>0</v>
      </c>
      <c r="CT113" s="56">
        <v>0</v>
      </c>
      <c r="CU113" s="56">
        <v>0</v>
      </c>
      <c r="CV113" s="56">
        <v>0</v>
      </c>
      <c r="CW113" s="56">
        <v>0</v>
      </c>
      <c r="CX113" s="56">
        <v>0</v>
      </c>
      <c r="CY113" s="56">
        <v>0</v>
      </c>
      <c r="CZ113" s="56">
        <v>0</v>
      </c>
      <c r="DA113" s="56">
        <v>0</v>
      </c>
      <c r="DB113" s="56">
        <v>0</v>
      </c>
      <c r="DC113" s="56">
        <v>0</v>
      </c>
      <c r="DD113" s="56">
        <v>0</v>
      </c>
      <c r="DE113" s="56">
        <v>0</v>
      </c>
      <c r="DF113" s="56">
        <v>0</v>
      </c>
      <c r="DG113" s="63">
        <v>0</v>
      </c>
    </row>
    <row r="114" spans="1:111" ht="15.4" customHeight="1">
      <c r="A114" s="92" t="s">
        <v>1549</v>
      </c>
      <c r="B114" s="93"/>
      <c r="C114" s="93"/>
      <c r="D114" s="57" t="s">
        <v>1550</v>
      </c>
      <c r="E114" s="56">
        <v>4160000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>
        <v>0</v>
      </c>
      <c r="R114" s="56">
        <v>0</v>
      </c>
      <c r="S114" s="56">
        <v>0</v>
      </c>
      <c r="T114" s="56">
        <v>4160000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6">
        <v>0</v>
      </c>
      <c r="AE114" s="56">
        <v>0</v>
      </c>
      <c r="AF114" s="56">
        <v>0</v>
      </c>
      <c r="AG114" s="56">
        <v>0</v>
      </c>
      <c r="AH114" s="56">
        <v>0</v>
      </c>
      <c r="AI114" s="56">
        <v>0</v>
      </c>
      <c r="AJ114" s="56">
        <v>0</v>
      </c>
      <c r="AK114" s="56">
        <v>0</v>
      </c>
      <c r="AL114" s="56">
        <v>0</v>
      </c>
      <c r="AM114" s="56">
        <v>0</v>
      </c>
      <c r="AN114" s="56">
        <v>360000</v>
      </c>
      <c r="AO114" s="56">
        <v>3800000</v>
      </c>
      <c r="AP114" s="56">
        <v>0</v>
      </c>
      <c r="AQ114" s="56">
        <v>0</v>
      </c>
      <c r="AR114" s="56">
        <v>0</v>
      </c>
      <c r="AS114" s="56">
        <v>0</v>
      </c>
      <c r="AT114" s="56">
        <v>0</v>
      </c>
      <c r="AU114" s="56">
        <v>0</v>
      </c>
      <c r="AV114" s="56">
        <v>0</v>
      </c>
      <c r="AW114" s="56">
        <v>0</v>
      </c>
      <c r="AX114" s="56">
        <v>0</v>
      </c>
      <c r="AY114" s="56">
        <v>0</v>
      </c>
      <c r="AZ114" s="56">
        <v>0</v>
      </c>
      <c r="BA114" s="56">
        <v>0</v>
      </c>
      <c r="BB114" s="56">
        <v>0</v>
      </c>
      <c r="BC114" s="56">
        <v>0</v>
      </c>
      <c r="BD114" s="56">
        <v>0</v>
      </c>
      <c r="BE114" s="56">
        <v>0</v>
      </c>
      <c r="BF114" s="56">
        <v>0</v>
      </c>
      <c r="BG114" s="56">
        <v>0</v>
      </c>
      <c r="BH114" s="56">
        <v>0</v>
      </c>
      <c r="BI114" s="56">
        <v>0</v>
      </c>
      <c r="BJ114" s="56">
        <v>0</v>
      </c>
      <c r="BK114" s="56">
        <v>0</v>
      </c>
      <c r="BL114" s="56">
        <v>0</v>
      </c>
      <c r="BM114" s="56">
        <v>0</v>
      </c>
      <c r="BN114" s="56">
        <v>0</v>
      </c>
      <c r="BO114" s="56">
        <v>0</v>
      </c>
      <c r="BP114" s="56">
        <v>0</v>
      </c>
      <c r="BQ114" s="56">
        <v>0</v>
      </c>
      <c r="BR114" s="56">
        <v>0</v>
      </c>
      <c r="BS114" s="56">
        <v>0</v>
      </c>
      <c r="BT114" s="56">
        <v>0</v>
      </c>
      <c r="BU114" s="56">
        <v>0</v>
      </c>
      <c r="BV114" s="56">
        <v>0</v>
      </c>
      <c r="BW114" s="56">
        <v>0</v>
      </c>
      <c r="BX114" s="56">
        <v>0</v>
      </c>
      <c r="BY114" s="56">
        <v>0</v>
      </c>
      <c r="BZ114" s="56">
        <v>0</v>
      </c>
      <c r="CA114" s="56">
        <v>0</v>
      </c>
      <c r="CB114" s="56">
        <v>0</v>
      </c>
      <c r="CC114" s="56">
        <v>0</v>
      </c>
      <c r="CD114" s="56">
        <v>0</v>
      </c>
      <c r="CE114" s="56">
        <v>0</v>
      </c>
      <c r="CF114" s="56">
        <v>0</v>
      </c>
      <c r="CG114" s="56">
        <v>0</v>
      </c>
      <c r="CH114" s="56">
        <v>0</v>
      </c>
      <c r="CI114" s="56">
        <v>0</v>
      </c>
      <c r="CJ114" s="56">
        <v>0</v>
      </c>
      <c r="CK114" s="56">
        <v>0</v>
      </c>
      <c r="CL114" s="56">
        <v>0</v>
      </c>
      <c r="CM114" s="56">
        <v>0</v>
      </c>
      <c r="CN114" s="56">
        <v>0</v>
      </c>
      <c r="CO114" s="56">
        <v>0</v>
      </c>
      <c r="CP114" s="56">
        <v>0</v>
      </c>
      <c r="CQ114" s="56">
        <v>0</v>
      </c>
      <c r="CR114" s="56">
        <v>0</v>
      </c>
      <c r="CS114" s="56">
        <v>0</v>
      </c>
      <c r="CT114" s="56">
        <v>0</v>
      </c>
      <c r="CU114" s="56">
        <v>0</v>
      </c>
      <c r="CV114" s="56">
        <v>0</v>
      </c>
      <c r="CW114" s="56">
        <v>0</v>
      </c>
      <c r="CX114" s="56">
        <v>0</v>
      </c>
      <c r="CY114" s="56">
        <v>0</v>
      </c>
      <c r="CZ114" s="56">
        <v>0</v>
      </c>
      <c r="DA114" s="56">
        <v>0</v>
      </c>
      <c r="DB114" s="56">
        <v>0</v>
      </c>
      <c r="DC114" s="56">
        <v>0</v>
      </c>
      <c r="DD114" s="56">
        <v>0</v>
      </c>
      <c r="DE114" s="56">
        <v>0</v>
      </c>
      <c r="DF114" s="56">
        <v>0</v>
      </c>
      <c r="DG114" s="63">
        <v>0</v>
      </c>
    </row>
    <row r="115" spans="1:111" ht="15.4" customHeight="1">
      <c r="A115" s="92" t="s">
        <v>1551</v>
      </c>
      <c r="B115" s="93"/>
      <c r="C115" s="93"/>
      <c r="D115" s="57" t="s">
        <v>1552</v>
      </c>
      <c r="E115" s="56">
        <v>470000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408159.5</v>
      </c>
      <c r="U115" s="56">
        <v>0</v>
      </c>
      <c r="V115" s="56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56">
        <v>0</v>
      </c>
      <c r="AE115" s="56">
        <v>0</v>
      </c>
      <c r="AF115" s="56">
        <v>0</v>
      </c>
      <c r="AG115" s="56">
        <v>0</v>
      </c>
      <c r="AH115" s="56">
        <v>0</v>
      </c>
      <c r="AI115" s="56">
        <v>0</v>
      </c>
      <c r="AJ115" s="56">
        <v>7783</v>
      </c>
      <c r="AK115" s="56">
        <v>0</v>
      </c>
      <c r="AL115" s="56">
        <v>0</v>
      </c>
      <c r="AM115" s="56">
        <v>0</v>
      </c>
      <c r="AN115" s="56">
        <v>320</v>
      </c>
      <c r="AO115" s="56">
        <v>230526.5</v>
      </c>
      <c r="AP115" s="56">
        <v>0</v>
      </c>
      <c r="AQ115" s="56">
        <v>0</v>
      </c>
      <c r="AR115" s="56">
        <v>0</v>
      </c>
      <c r="AS115" s="56">
        <v>1080</v>
      </c>
      <c r="AT115" s="56">
        <v>0</v>
      </c>
      <c r="AU115" s="56">
        <v>168450</v>
      </c>
      <c r="AV115" s="56">
        <v>0</v>
      </c>
      <c r="AW115" s="56">
        <v>0</v>
      </c>
      <c r="AX115" s="56">
        <v>0</v>
      </c>
      <c r="AY115" s="56">
        <v>0</v>
      </c>
      <c r="AZ115" s="56">
        <v>0</v>
      </c>
      <c r="BA115" s="56">
        <v>0</v>
      </c>
      <c r="BB115" s="56">
        <v>0</v>
      </c>
      <c r="BC115" s="56">
        <v>0</v>
      </c>
      <c r="BD115" s="56">
        <v>0</v>
      </c>
      <c r="BE115" s="56">
        <v>0</v>
      </c>
      <c r="BF115" s="56">
        <v>0</v>
      </c>
      <c r="BG115" s="56">
        <v>0</v>
      </c>
      <c r="BH115" s="56">
        <v>0</v>
      </c>
      <c r="BI115" s="56">
        <v>0</v>
      </c>
      <c r="BJ115" s="56">
        <v>0</v>
      </c>
      <c r="BK115" s="56">
        <v>0</v>
      </c>
      <c r="BL115" s="56">
        <v>0</v>
      </c>
      <c r="BM115" s="56">
        <v>0</v>
      </c>
      <c r="BN115" s="56">
        <v>0</v>
      </c>
      <c r="BO115" s="56">
        <v>0</v>
      </c>
      <c r="BP115" s="56">
        <v>0</v>
      </c>
      <c r="BQ115" s="56">
        <v>0</v>
      </c>
      <c r="BR115" s="56">
        <v>0</v>
      </c>
      <c r="BS115" s="56">
        <v>0</v>
      </c>
      <c r="BT115" s="56">
        <v>0</v>
      </c>
      <c r="BU115" s="56">
        <v>0</v>
      </c>
      <c r="BV115" s="56">
        <v>0</v>
      </c>
      <c r="BW115" s="56">
        <v>0</v>
      </c>
      <c r="BX115" s="56">
        <v>0</v>
      </c>
      <c r="BY115" s="56">
        <v>0</v>
      </c>
      <c r="BZ115" s="56">
        <v>61840.5</v>
      </c>
      <c r="CA115" s="56">
        <v>0</v>
      </c>
      <c r="CB115" s="56">
        <v>49265.45</v>
      </c>
      <c r="CC115" s="56">
        <v>0</v>
      </c>
      <c r="CD115" s="56">
        <v>0</v>
      </c>
      <c r="CE115" s="56">
        <v>0</v>
      </c>
      <c r="CF115" s="56">
        <v>12575.05</v>
      </c>
      <c r="CG115" s="56">
        <v>0</v>
      </c>
      <c r="CH115" s="56">
        <v>0</v>
      </c>
      <c r="CI115" s="56">
        <v>0</v>
      </c>
      <c r="CJ115" s="56">
        <v>0</v>
      </c>
      <c r="CK115" s="56">
        <v>0</v>
      </c>
      <c r="CL115" s="56">
        <v>0</v>
      </c>
      <c r="CM115" s="56">
        <v>0</v>
      </c>
      <c r="CN115" s="56">
        <v>0</v>
      </c>
      <c r="CO115" s="56">
        <v>0</v>
      </c>
      <c r="CP115" s="56">
        <v>0</v>
      </c>
      <c r="CQ115" s="56">
        <v>0</v>
      </c>
      <c r="CR115" s="56">
        <v>0</v>
      </c>
      <c r="CS115" s="56">
        <v>0</v>
      </c>
      <c r="CT115" s="56">
        <v>0</v>
      </c>
      <c r="CU115" s="56">
        <v>0</v>
      </c>
      <c r="CV115" s="56">
        <v>0</v>
      </c>
      <c r="CW115" s="56">
        <v>0</v>
      </c>
      <c r="CX115" s="56">
        <v>0</v>
      </c>
      <c r="CY115" s="56">
        <v>0</v>
      </c>
      <c r="CZ115" s="56">
        <v>0</v>
      </c>
      <c r="DA115" s="56">
        <v>0</v>
      </c>
      <c r="DB115" s="56">
        <v>0</v>
      </c>
      <c r="DC115" s="56">
        <v>0</v>
      </c>
      <c r="DD115" s="56">
        <v>0</v>
      </c>
      <c r="DE115" s="56">
        <v>0</v>
      </c>
      <c r="DF115" s="56">
        <v>0</v>
      </c>
      <c r="DG115" s="63">
        <v>0</v>
      </c>
    </row>
    <row r="116" spans="1:111" ht="15.4" customHeight="1">
      <c r="A116" s="92" t="s">
        <v>1553</v>
      </c>
      <c r="B116" s="93"/>
      <c r="C116" s="93"/>
      <c r="D116" s="57" t="s">
        <v>1554</v>
      </c>
      <c r="E116" s="56">
        <v>390000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328159.5</v>
      </c>
      <c r="U116" s="56">
        <v>0</v>
      </c>
      <c r="V116" s="56">
        <v>0</v>
      </c>
      <c r="W116" s="56">
        <v>0</v>
      </c>
      <c r="X116" s="56">
        <v>0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6">
        <v>0</v>
      </c>
      <c r="AE116" s="56">
        <v>0</v>
      </c>
      <c r="AF116" s="56">
        <v>0</v>
      </c>
      <c r="AG116" s="56">
        <v>0</v>
      </c>
      <c r="AH116" s="56">
        <v>0</v>
      </c>
      <c r="AI116" s="56">
        <v>0</v>
      </c>
      <c r="AJ116" s="56">
        <v>7783</v>
      </c>
      <c r="AK116" s="56">
        <v>0</v>
      </c>
      <c r="AL116" s="56">
        <v>0</v>
      </c>
      <c r="AM116" s="56">
        <v>0</v>
      </c>
      <c r="AN116" s="56">
        <v>320</v>
      </c>
      <c r="AO116" s="56">
        <v>150526.5</v>
      </c>
      <c r="AP116" s="56">
        <v>0</v>
      </c>
      <c r="AQ116" s="56">
        <v>0</v>
      </c>
      <c r="AR116" s="56">
        <v>0</v>
      </c>
      <c r="AS116" s="56">
        <v>1080</v>
      </c>
      <c r="AT116" s="56">
        <v>0</v>
      </c>
      <c r="AU116" s="56">
        <v>168450</v>
      </c>
      <c r="AV116" s="56">
        <v>0</v>
      </c>
      <c r="AW116" s="56">
        <v>0</v>
      </c>
      <c r="AX116" s="56">
        <v>0</v>
      </c>
      <c r="AY116" s="56">
        <v>0</v>
      </c>
      <c r="AZ116" s="56">
        <v>0</v>
      </c>
      <c r="BA116" s="56">
        <v>0</v>
      </c>
      <c r="BB116" s="56">
        <v>0</v>
      </c>
      <c r="BC116" s="56">
        <v>0</v>
      </c>
      <c r="BD116" s="56">
        <v>0</v>
      </c>
      <c r="BE116" s="56">
        <v>0</v>
      </c>
      <c r="BF116" s="56">
        <v>0</v>
      </c>
      <c r="BG116" s="56">
        <v>0</v>
      </c>
      <c r="BH116" s="56">
        <v>0</v>
      </c>
      <c r="BI116" s="56">
        <v>0</v>
      </c>
      <c r="BJ116" s="56">
        <v>0</v>
      </c>
      <c r="BK116" s="56">
        <v>0</v>
      </c>
      <c r="BL116" s="56">
        <v>0</v>
      </c>
      <c r="BM116" s="56">
        <v>0</v>
      </c>
      <c r="BN116" s="56">
        <v>0</v>
      </c>
      <c r="BO116" s="56">
        <v>0</v>
      </c>
      <c r="BP116" s="56">
        <v>0</v>
      </c>
      <c r="BQ116" s="56">
        <v>0</v>
      </c>
      <c r="BR116" s="56">
        <v>0</v>
      </c>
      <c r="BS116" s="56">
        <v>0</v>
      </c>
      <c r="BT116" s="56">
        <v>0</v>
      </c>
      <c r="BU116" s="56">
        <v>0</v>
      </c>
      <c r="BV116" s="56">
        <v>0</v>
      </c>
      <c r="BW116" s="56">
        <v>0</v>
      </c>
      <c r="BX116" s="56">
        <v>0</v>
      </c>
      <c r="BY116" s="56">
        <v>0</v>
      </c>
      <c r="BZ116" s="56">
        <v>61840.5</v>
      </c>
      <c r="CA116" s="56">
        <v>0</v>
      </c>
      <c r="CB116" s="56">
        <v>49265.45</v>
      </c>
      <c r="CC116" s="56">
        <v>0</v>
      </c>
      <c r="CD116" s="56">
        <v>0</v>
      </c>
      <c r="CE116" s="56">
        <v>0</v>
      </c>
      <c r="CF116" s="56">
        <v>12575.05</v>
      </c>
      <c r="CG116" s="56">
        <v>0</v>
      </c>
      <c r="CH116" s="56">
        <v>0</v>
      </c>
      <c r="CI116" s="56">
        <v>0</v>
      </c>
      <c r="CJ116" s="56">
        <v>0</v>
      </c>
      <c r="CK116" s="56">
        <v>0</v>
      </c>
      <c r="CL116" s="56">
        <v>0</v>
      </c>
      <c r="CM116" s="56">
        <v>0</v>
      </c>
      <c r="CN116" s="56">
        <v>0</v>
      </c>
      <c r="CO116" s="56">
        <v>0</v>
      </c>
      <c r="CP116" s="56">
        <v>0</v>
      </c>
      <c r="CQ116" s="56">
        <v>0</v>
      </c>
      <c r="CR116" s="56">
        <v>0</v>
      </c>
      <c r="CS116" s="56">
        <v>0</v>
      </c>
      <c r="CT116" s="56">
        <v>0</v>
      </c>
      <c r="CU116" s="56">
        <v>0</v>
      </c>
      <c r="CV116" s="56">
        <v>0</v>
      </c>
      <c r="CW116" s="56">
        <v>0</v>
      </c>
      <c r="CX116" s="56">
        <v>0</v>
      </c>
      <c r="CY116" s="56">
        <v>0</v>
      </c>
      <c r="CZ116" s="56">
        <v>0</v>
      </c>
      <c r="DA116" s="56">
        <v>0</v>
      </c>
      <c r="DB116" s="56">
        <v>0</v>
      </c>
      <c r="DC116" s="56">
        <v>0</v>
      </c>
      <c r="DD116" s="56">
        <v>0</v>
      </c>
      <c r="DE116" s="56">
        <v>0</v>
      </c>
      <c r="DF116" s="56">
        <v>0</v>
      </c>
      <c r="DG116" s="63">
        <v>0</v>
      </c>
    </row>
    <row r="117" spans="1:111" ht="15.4" customHeight="1">
      <c r="A117" s="92" t="s">
        <v>1555</v>
      </c>
      <c r="B117" s="93"/>
      <c r="C117" s="93"/>
      <c r="D117" s="57" t="s">
        <v>1556</v>
      </c>
      <c r="E117" s="56">
        <v>80000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80000</v>
      </c>
      <c r="U117" s="56">
        <v>0</v>
      </c>
      <c r="V117" s="56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56">
        <v>0</v>
      </c>
      <c r="AE117" s="56">
        <v>0</v>
      </c>
      <c r="AF117" s="56">
        <v>0</v>
      </c>
      <c r="AG117" s="56">
        <v>0</v>
      </c>
      <c r="AH117" s="56">
        <v>0</v>
      </c>
      <c r="AI117" s="56">
        <v>0</v>
      </c>
      <c r="AJ117" s="56">
        <v>0</v>
      </c>
      <c r="AK117" s="56">
        <v>0</v>
      </c>
      <c r="AL117" s="56">
        <v>0</v>
      </c>
      <c r="AM117" s="56">
        <v>0</v>
      </c>
      <c r="AN117" s="56">
        <v>0</v>
      </c>
      <c r="AO117" s="56">
        <v>80000</v>
      </c>
      <c r="AP117" s="56">
        <v>0</v>
      </c>
      <c r="AQ117" s="56">
        <v>0</v>
      </c>
      <c r="AR117" s="56">
        <v>0</v>
      </c>
      <c r="AS117" s="56">
        <v>0</v>
      </c>
      <c r="AT117" s="56">
        <v>0</v>
      </c>
      <c r="AU117" s="56">
        <v>0</v>
      </c>
      <c r="AV117" s="56">
        <v>0</v>
      </c>
      <c r="AW117" s="56">
        <v>0</v>
      </c>
      <c r="AX117" s="56">
        <v>0</v>
      </c>
      <c r="AY117" s="56">
        <v>0</v>
      </c>
      <c r="AZ117" s="56">
        <v>0</v>
      </c>
      <c r="BA117" s="56">
        <v>0</v>
      </c>
      <c r="BB117" s="56">
        <v>0</v>
      </c>
      <c r="BC117" s="56">
        <v>0</v>
      </c>
      <c r="BD117" s="56">
        <v>0</v>
      </c>
      <c r="BE117" s="56">
        <v>0</v>
      </c>
      <c r="BF117" s="56">
        <v>0</v>
      </c>
      <c r="BG117" s="56">
        <v>0</v>
      </c>
      <c r="BH117" s="56">
        <v>0</v>
      </c>
      <c r="BI117" s="56">
        <v>0</v>
      </c>
      <c r="BJ117" s="56">
        <v>0</v>
      </c>
      <c r="BK117" s="56">
        <v>0</v>
      </c>
      <c r="BL117" s="56">
        <v>0</v>
      </c>
      <c r="BM117" s="56">
        <v>0</v>
      </c>
      <c r="BN117" s="56">
        <v>0</v>
      </c>
      <c r="BO117" s="56">
        <v>0</v>
      </c>
      <c r="BP117" s="56">
        <v>0</v>
      </c>
      <c r="BQ117" s="56">
        <v>0</v>
      </c>
      <c r="BR117" s="56">
        <v>0</v>
      </c>
      <c r="BS117" s="56">
        <v>0</v>
      </c>
      <c r="BT117" s="56">
        <v>0</v>
      </c>
      <c r="BU117" s="56">
        <v>0</v>
      </c>
      <c r="BV117" s="56">
        <v>0</v>
      </c>
      <c r="BW117" s="56">
        <v>0</v>
      </c>
      <c r="BX117" s="56">
        <v>0</v>
      </c>
      <c r="BY117" s="56">
        <v>0</v>
      </c>
      <c r="BZ117" s="56">
        <v>0</v>
      </c>
      <c r="CA117" s="56">
        <v>0</v>
      </c>
      <c r="CB117" s="56">
        <v>0</v>
      </c>
      <c r="CC117" s="56">
        <v>0</v>
      </c>
      <c r="CD117" s="56">
        <v>0</v>
      </c>
      <c r="CE117" s="56">
        <v>0</v>
      </c>
      <c r="CF117" s="56">
        <v>0</v>
      </c>
      <c r="CG117" s="56">
        <v>0</v>
      </c>
      <c r="CH117" s="56">
        <v>0</v>
      </c>
      <c r="CI117" s="56">
        <v>0</v>
      </c>
      <c r="CJ117" s="56">
        <v>0</v>
      </c>
      <c r="CK117" s="56">
        <v>0</v>
      </c>
      <c r="CL117" s="56">
        <v>0</v>
      </c>
      <c r="CM117" s="56">
        <v>0</v>
      </c>
      <c r="CN117" s="56">
        <v>0</v>
      </c>
      <c r="CO117" s="56">
        <v>0</v>
      </c>
      <c r="CP117" s="56">
        <v>0</v>
      </c>
      <c r="CQ117" s="56">
        <v>0</v>
      </c>
      <c r="CR117" s="56">
        <v>0</v>
      </c>
      <c r="CS117" s="56">
        <v>0</v>
      </c>
      <c r="CT117" s="56">
        <v>0</v>
      </c>
      <c r="CU117" s="56">
        <v>0</v>
      </c>
      <c r="CV117" s="56">
        <v>0</v>
      </c>
      <c r="CW117" s="56">
        <v>0</v>
      </c>
      <c r="CX117" s="56">
        <v>0</v>
      </c>
      <c r="CY117" s="56">
        <v>0</v>
      </c>
      <c r="CZ117" s="56">
        <v>0</v>
      </c>
      <c r="DA117" s="56">
        <v>0</v>
      </c>
      <c r="DB117" s="56">
        <v>0</v>
      </c>
      <c r="DC117" s="56">
        <v>0</v>
      </c>
      <c r="DD117" s="56">
        <v>0</v>
      </c>
      <c r="DE117" s="56">
        <v>0</v>
      </c>
      <c r="DF117" s="56">
        <v>0</v>
      </c>
      <c r="DG117" s="63">
        <v>0</v>
      </c>
    </row>
    <row r="118" spans="1:111" ht="15.4" customHeight="1">
      <c r="A118" s="92" t="s">
        <v>1557</v>
      </c>
      <c r="B118" s="93"/>
      <c r="C118" s="93"/>
      <c r="D118" s="57" t="s">
        <v>1558</v>
      </c>
      <c r="E118" s="56">
        <v>6294000</v>
      </c>
      <c r="F118" s="56">
        <v>4612991.5</v>
      </c>
      <c r="G118" s="56">
        <v>1233188.3999999999</v>
      </c>
      <c r="H118" s="56">
        <v>1524383.4</v>
      </c>
      <c r="I118" s="56">
        <v>528052.37</v>
      </c>
      <c r="J118" s="56">
        <v>69600</v>
      </c>
      <c r="K118" s="56">
        <v>134465</v>
      </c>
      <c r="L118" s="56">
        <v>563959.31000000006</v>
      </c>
      <c r="M118" s="56">
        <v>167533.6</v>
      </c>
      <c r="N118" s="56">
        <v>218364</v>
      </c>
      <c r="O118" s="56">
        <v>0</v>
      </c>
      <c r="P118" s="56">
        <v>38590.86</v>
      </c>
      <c r="Q118" s="56">
        <v>134854.56</v>
      </c>
      <c r="R118" s="56">
        <v>0</v>
      </c>
      <c r="S118" s="56">
        <v>0</v>
      </c>
      <c r="T118" s="56">
        <v>953664.5</v>
      </c>
      <c r="U118" s="56">
        <v>47998.51</v>
      </c>
      <c r="V118" s="56">
        <v>33664.550000000003</v>
      </c>
      <c r="W118" s="56">
        <v>5000</v>
      </c>
      <c r="X118" s="56">
        <v>175</v>
      </c>
      <c r="Y118" s="56">
        <v>7536</v>
      </c>
      <c r="Z118" s="56">
        <v>133651.74</v>
      </c>
      <c r="AA118" s="56">
        <v>78351.45</v>
      </c>
      <c r="AB118" s="56">
        <v>0</v>
      </c>
      <c r="AC118" s="56">
        <v>30500</v>
      </c>
      <c r="AD118" s="56">
        <v>145261.15</v>
      </c>
      <c r="AE118" s="56">
        <v>0</v>
      </c>
      <c r="AF118" s="56">
        <v>121556</v>
      </c>
      <c r="AG118" s="56">
        <v>54669</v>
      </c>
      <c r="AH118" s="56">
        <v>0</v>
      </c>
      <c r="AI118" s="56">
        <v>33551</v>
      </c>
      <c r="AJ118" s="56">
        <v>17531</v>
      </c>
      <c r="AK118" s="56">
        <v>55331.199999999997</v>
      </c>
      <c r="AL118" s="56">
        <v>0</v>
      </c>
      <c r="AM118" s="56">
        <v>0</v>
      </c>
      <c r="AN118" s="56">
        <v>112351.64</v>
      </c>
      <c r="AO118" s="56">
        <v>0</v>
      </c>
      <c r="AP118" s="56">
        <v>0</v>
      </c>
      <c r="AQ118" s="56">
        <v>0</v>
      </c>
      <c r="AR118" s="56">
        <v>76536.259999999995</v>
      </c>
      <c r="AS118" s="56">
        <v>0</v>
      </c>
      <c r="AT118" s="56">
        <v>0</v>
      </c>
      <c r="AU118" s="56">
        <v>0</v>
      </c>
      <c r="AV118" s="56">
        <v>1000</v>
      </c>
      <c r="AW118" s="56">
        <v>0</v>
      </c>
      <c r="AX118" s="56">
        <v>0</v>
      </c>
      <c r="AY118" s="56">
        <v>0</v>
      </c>
      <c r="AZ118" s="56">
        <v>0</v>
      </c>
      <c r="BA118" s="56">
        <v>1000</v>
      </c>
      <c r="BB118" s="56">
        <v>0</v>
      </c>
      <c r="BC118" s="56">
        <v>0</v>
      </c>
      <c r="BD118" s="56">
        <v>0</v>
      </c>
      <c r="BE118" s="56">
        <v>0</v>
      </c>
      <c r="BF118" s="56">
        <v>0</v>
      </c>
      <c r="BG118" s="56">
        <v>0</v>
      </c>
      <c r="BH118" s="56">
        <v>0</v>
      </c>
      <c r="BI118" s="56">
        <v>0</v>
      </c>
      <c r="BJ118" s="56">
        <v>0</v>
      </c>
      <c r="BK118" s="56">
        <v>0</v>
      </c>
      <c r="BL118" s="56">
        <v>0</v>
      </c>
      <c r="BM118" s="56">
        <v>0</v>
      </c>
      <c r="BN118" s="56">
        <v>0</v>
      </c>
      <c r="BO118" s="56">
        <v>0</v>
      </c>
      <c r="BP118" s="56">
        <v>0</v>
      </c>
      <c r="BQ118" s="56">
        <v>0</v>
      </c>
      <c r="BR118" s="56">
        <v>0</v>
      </c>
      <c r="BS118" s="56">
        <v>0</v>
      </c>
      <c r="BT118" s="56">
        <v>0</v>
      </c>
      <c r="BU118" s="56">
        <v>0</v>
      </c>
      <c r="BV118" s="56">
        <v>0</v>
      </c>
      <c r="BW118" s="56">
        <v>0</v>
      </c>
      <c r="BX118" s="56">
        <v>0</v>
      </c>
      <c r="BY118" s="56">
        <v>0</v>
      </c>
      <c r="BZ118" s="56">
        <v>726344</v>
      </c>
      <c r="CA118" s="56">
        <v>0</v>
      </c>
      <c r="CB118" s="56">
        <v>726344</v>
      </c>
      <c r="CC118" s="56">
        <v>0</v>
      </c>
      <c r="CD118" s="56">
        <v>0</v>
      </c>
      <c r="CE118" s="56">
        <v>0</v>
      </c>
      <c r="CF118" s="56">
        <v>0</v>
      </c>
      <c r="CG118" s="56">
        <v>0</v>
      </c>
      <c r="CH118" s="56">
        <v>0</v>
      </c>
      <c r="CI118" s="56">
        <v>0</v>
      </c>
      <c r="CJ118" s="56">
        <v>0</v>
      </c>
      <c r="CK118" s="56">
        <v>0</v>
      </c>
      <c r="CL118" s="56">
        <v>0</v>
      </c>
      <c r="CM118" s="56">
        <v>0</v>
      </c>
      <c r="CN118" s="56">
        <v>0</v>
      </c>
      <c r="CO118" s="56">
        <v>0</v>
      </c>
      <c r="CP118" s="56">
        <v>0</v>
      </c>
      <c r="CQ118" s="56">
        <v>0</v>
      </c>
      <c r="CR118" s="56">
        <v>0</v>
      </c>
      <c r="CS118" s="56">
        <v>0</v>
      </c>
      <c r="CT118" s="56">
        <v>0</v>
      </c>
      <c r="CU118" s="56">
        <v>0</v>
      </c>
      <c r="CV118" s="56">
        <v>0</v>
      </c>
      <c r="CW118" s="56">
        <v>0</v>
      </c>
      <c r="CX118" s="56">
        <v>0</v>
      </c>
      <c r="CY118" s="56">
        <v>0</v>
      </c>
      <c r="CZ118" s="56">
        <v>0</v>
      </c>
      <c r="DA118" s="56">
        <v>0</v>
      </c>
      <c r="DB118" s="56">
        <v>0</v>
      </c>
      <c r="DC118" s="56">
        <v>0</v>
      </c>
      <c r="DD118" s="56">
        <v>0</v>
      </c>
      <c r="DE118" s="56">
        <v>0</v>
      </c>
      <c r="DF118" s="56">
        <v>0</v>
      </c>
      <c r="DG118" s="63">
        <v>0</v>
      </c>
    </row>
    <row r="119" spans="1:111" ht="15.4" customHeight="1">
      <c r="A119" s="92" t="s">
        <v>1559</v>
      </c>
      <c r="B119" s="93"/>
      <c r="C119" s="93"/>
      <c r="D119" s="57" t="s">
        <v>1560</v>
      </c>
      <c r="E119" s="56">
        <v>4664000</v>
      </c>
      <c r="F119" s="56">
        <v>3514000</v>
      </c>
      <c r="G119" s="56">
        <v>1032400.5</v>
      </c>
      <c r="H119" s="56">
        <v>1071038</v>
      </c>
      <c r="I119" s="56">
        <v>528052.37</v>
      </c>
      <c r="J119" s="56">
        <v>69600</v>
      </c>
      <c r="K119" s="56">
        <v>134465</v>
      </c>
      <c r="L119" s="56">
        <v>433801.71</v>
      </c>
      <c r="M119" s="56">
        <v>75470.559999999998</v>
      </c>
      <c r="N119" s="56">
        <v>149316.72</v>
      </c>
      <c r="O119" s="56">
        <v>0</v>
      </c>
      <c r="P119" s="56">
        <v>19855.14</v>
      </c>
      <c r="Q119" s="56">
        <v>0</v>
      </c>
      <c r="R119" s="56">
        <v>0</v>
      </c>
      <c r="S119" s="56">
        <v>0</v>
      </c>
      <c r="T119" s="56">
        <v>423656</v>
      </c>
      <c r="U119" s="56">
        <v>31737.85</v>
      </c>
      <c r="V119" s="56">
        <v>24864.55</v>
      </c>
      <c r="W119" s="56">
        <v>5000</v>
      </c>
      <c r="X119" s="56">
        <v>36</v>
      </c>
      <c r="Y119" s="56">
        <v>990</v>
      </c>
      <c r="Z119" s="56">
        <v>85204.62</v>
      </c>
      <c r="AA119" s="56">
        <v>19214.12</v>
      </c>
      <c r="AB119" s="56">
        <v>0</v>
      </c>
      <c r="AC119" s="56">
        <v>0</v>
      </c>
      <c r="AD119" s="56">
        <v>87214.65</v>
      </c>
      <c r="AE119" s="56">
        <v>0</v>
      </c>
      <c r="AF119" s="56">
        <v>20151</v>
      </c>
      <c r="AG119" s="56">
        <v>31806</v>
      </c>
      <c r="AH119" s="56">
        <v>0</v>
      </c>
      <c r="AI119" s="56">
        <v>11940</v>
      </c>
      <c r="AJ119" s="56">
        <v>7100</v>
      </c>
      <c r="AK119" s="56">
        <v>32609.8</v>
      </c>
      <c r="AL119" s="56">
        <v>0</v>
      </c>
      <c r="AM119" s="56">
        <v>0</v>
      </c>
      <c r="AN119" s="56">
        <v>22039</v>
      </c>
      <c r="AO119" s="56">
        <v>0</v>
      </c>
      <c r="AP119" s="56">
        <v>0</v>
      </c>
      <c r="AQ119" s="56">
        <v>0</v>
      </c>
      <c r="AR119" s="56">
        <v>43748.41</v>
      </c>
      <c r="AS119" s="56">
        <v>0</v>
      </c>
      <c r="AT119" s="56">
        <v>0</v>
      </c>
      <c r="AU119" s="56">
        <v>0</v>
      </c>
      <c r="AV119" s="56">
        <v>0</v>
      </c>
      <c r="AW119" s="56">
        <v>0</v>
      </c>
      <c r="AX119" s="56">
        <v>0</v>
      </c>
      <c r="AY119" s="56">
        <v>0</v>
      </c>
      <c r="AZ119" s="56">
        <v>0</v>
      </c>
      <c r="BA119" s="56">
        <v>0</v>
      </c>
      <c r="BB119" s="56">
        <v>0</v>
      </c>
      <c r="BC119" s="56">
        <v>0</v>
      </c>
      <c r="BD119" s="56">
        <v>0</v>
      </c>
      <c r="BE119" s="56">
        <v>0</v>
      </c>
      <c r="BF119" s="56">
        <v>0</v>
      </c>
      <c r="BG119" s="56">
        <v>0</v>
      </c>
      <c r="BH119" s="56">
        <v>0</v>
      </c>
      <c r="BI119" s="56">
        <v>0</v>
      </c>
      <c r="BJ119" s="56">
        <v>0</v>
      </c>
      <c r="BK119" s="56">
        <v>0</v>
      </c>
      <c r="BL119" s="56">
        <v>0</v>
      </c>
      <c r="BM119" s="56">
        <v>0</v>
      </c>
      <c r="BN119" s="56">
        <v>0</v>
      </c>
      <c r="BO119" s="56">
        <v>0</v>
      </c>
      <c r="BP119" s="56">
        <v>0</v>
      </c>
      <c r="BQ119" s="56">
        <v>0</v>
      </c>
      <c r="BR119" s="56">
        <v>0</v>
      </c>
      <c r="BS119" s="56">
        <v>0</v>
      </c>
      <c r="BT119" s="56">
        <v>0</v>
      </c>
      <c r="BU119" s="56">
        <v>0</v>
      </c>
      <c r="BV119" s="56">
        <v>0</v>
      </c>
      <c r="BW119" s="56">
        <v>0</v>
      </c>
      <c r="BX119" s="56">
        <v>0</v>
      </c>
      <c r="BY119" s="56">
        <v>0</v>
      </c>
      <c r="BZ119" s="56">
        <v>726344</v>
      </c>
      <c r="CA119" s="56">
        <v>0</v>
      </c>
      <c r="CB119" s="56">
        <v>726344</v>
      </c>
      <c r="CC119" s="56">
        <v>0</v>
      </c>
      <c r="CD119" s="56">
        <v>0</v>
      </c>
      <c r="CE119" s="56">
        <v>0</v>
      </c>
      <c r="CF119" s="56">
        <v>0</v>
      </c>
      <c r="CG119" s="56">
        <v>0</v>
      </c>
      <c r="CH119" s="56">
        <v>0</v>
      </c>
      <c r="CI119" s="56">
        <v>0</v>
      </c>
      <c r="CJ119" s="56">
        <v>0</v>
      </c>
      <c r="CK119" s="56">
        <v>0</v>
      </c>
      <c r="CL119" s="56">
        <v>0</v>
      </c>
      <c r="CM119" s="56">
        <v>0</v>
      </c>
      <c r="CN119" s="56">
        <v>0</v>
      </c>
      <c r="CO119" s="56">
        <v>0</v>
      </c>
      <c r="CP119" s="56">
        <v>0</v>
      </c>
      <c r="CQ119" s="56">
        <v>0</v>
      </c>
      <c r="CR119" s="56">
        <v>0</v>
      </c>
      <c r="CS119" s="56">
        <v>0</v>
      </c>
      <c r="CT119" s="56">
        <v>0</v>
      </c>
      <c r="CU119" s="56">
        <v>0</v>
      </c>
      <c r="CV119" s="56">
        <v>0</v>
      </c>
      <c r="CW119" s="56">
        <v>0</v>
      </c>
      <c r="CX119" s="56">
        <v>0</v>
      </c>
      <c r="CY119" s="56">
        <v>0</v>
      </c>
      <c r="CZ119" s="56">
        <v>0</v>
      </c>
      <c r="DA119" s="56">
        <v>0</v>
      </c>
      <c r="DB119" s="56">
        <v>0</v>
      </c>
      <c r="DC119" s="56">
        <v>0</v>
      </c>
      <c r="DD119" s="56">
        <v>0</v>
      </c>
      <c r="DE119" s="56">
        <v>0</v>
      </c>
      <c r="DF119" s="56">
        <v>0</v>
      </c>
      <c r="DG119" s="63">
        <v>0</v>
      </c>
    </row>
    <row r="120" spans="1:111" ht="15.4" customHeight="1">
      <c r="A120" s="92" t="s">
        <v>1561</v>
      </c>
      <c r="B120" s="93"/>
      <c r="C120" s="93"/>
      <c r="D120" s="57" t="s">
        <v>1562</v>
      </c>
      <c r="E120" s="56">
        <v>1630000</v>
      </c>
      <c r="F120" s="56">
        <v>1098991.5</v>
      </c>
      <c r="G120" s="56">
        <v>200787.9</v>
      </c>
      <c r="H120" s="56">
        <v>453345.4</v>
      </c>
      <c r="I120" s="56">
        <v>0</v>
      </c>
      <c r="J120" s="56">
        <v>0</v>
      </c>
      <c r="K120" s="56">
        <v>0</v>
      </c>
      <c r="L120" s="56">
        <v>130157.6</v>
      </c>
      <c r="M120" s="56">
        <v>92063.039999999994</v>
      </c>
      <c r="N120" s="56">
        <v>69047.28</v>
      </c>
      <c r="O120" s="56">
        <v>0</v>
      </c>
      <c r="P120" s="56">
        <v>18735.72</v>
      </c>
      <c r="Q120" s="56">
        <v>134854.56</v>
      </c>
      <c r="R120" s="56">
        <v>0</v>
      </c>
      <c r="S120" s="56">
        <v>0</v>
      </c>
      <c r="T120" s="56">
        <v>530008.5</v>
      </c>
      <c r="U120" s="56">
        <v>16260.66</v>
      </c>
      <c r="V120" s="56">
        <v>8800</v>
      </c>
      <c r="W120" s="56">
        <v>0</v>
      </c>
      <c r="X120" s="56">
        <v>139</v>
      </c>
      <c r="Y120" s="56">
        <v>6546</v>
      </c>
      <c r="Z120" s="56">
        <v>48447.12</v>
      </c>
      <c r="AA120" s="56">
        <v>59137.33</v>
      </c>
      <c r="AB120" s="56">
        <v>0</v>
      </c>
      <c r="AC120" s="56">
        <v>30500</v>
      </c>
      <c r="AD120" s="56">
        <v>58046.5</v>
      </c>
      <c r="AE120" s="56">
        <v>0</v>
      </c>
      <c r="AF120" s="56">
        <v>101405</v>
      </c>
      <c r="AG120" s="56">
        <v>22863</v>
      </c>
      <c r="AH120" s="56">
        <v>0</v>
      </c>
      <c r="AI120" s="56">
        <v>21611</v>
      </c>
      <c r="AJ120" s="56">
        <v>10431</v>
      </c>
      <c r="AK120" s="56">
        <v>22721.4</v>
      </c>
      <c r="AL120" s="56">
        <v>0</v>
      </c>
      <c r="AM120" s="56">
        <v>0</v>
      </c>
      <c r="AN120" s="56">
        <v>90312.639999999999</v>
      </c>
      <c r="AO120" s="56">
        <v>0</v>
      </c>
      <c r="AP120" s="56">
        <v>0</v>
      </c>
      <c r="AQ120" s="56">
        <v>0</v>
      </c>
      <c r="AR120" s="56">
        <v>32787.85</v>
      </c>
      <c r="AS120" s="56">
        <v>0</v>
      </c>
      <c r="AT120" s="56">
        <v>0</v>
      </c>
      <c r="AU120" s="56">
        <v>0</v>
      </c>
      <c r="AV120" s="56">
        <v>1000</v>
      </c>
      <c r="AW120" s="56">
        <v>0</v>
      </c>
      <c r="AX120" s="56">
        <v>0</v>
      </c>
      <c r="AY120" s="56">
        <v>0</v>
      </c>
      <c r="AZ120" s="56">
        <v>0</v>
      </c>
      <c r="BA120" s="56">
        <v>1000</v>
      </c>
      <c r="BB120" s="56">
        <v>0</v>
      </c>
      <c r="BC120" s="56">
        <v>0</v>
      </c>
      <c r="BD120" s="56">
        <v>0</v>
      </c>
      <c r="BE120" s="56">
        <v>0</v>
      </c>
      <c r="BF120" s="56">
        <v>0</v>
      </c>
      <c r="BG120" s="56">
        <v>0</v>
      </c>
      <c r="BH120" s="56">
        <v>0</v>
      </c>
      <c r="BI120" s="56">
        <v>0</v>
      </c>
      <c r="BJ120" s="56">
        <v>0</v>
      </c>
      <c r="BK120" s="56">
        <v>0</v>
      </c>
      <c r="BL120" s="56">
        <v>0</v>
      </c>
      <c r="BM120" s="56">
        <v>0</v>
      </c>
      <c r="BN120" s="56">
        <v>0</v>
      </c>
      <c r="BO120" s="56">
        <v>0</v>
      </c>
      <c r="BP120" s="56">
        <v>0</v>
      </c>
      <c r="BQ120" s="56">
        <v>0</v>
      </c>
      <c r="BR120" s="56">
        <v>0</v>
      </c>
      <c r="BS120" s="56">
        <v>0</v>
      </c>
      <c r="BT120" s="56">
        <v>0</v>
      </c>
      <c r="BU120" s="56">
        <v>0</v>
      </c>
      <c r="BV120" s="56">
        <v>0</v>
      </c>
      <c r="BW120" s="56">
        <v>0</v>
      </c>
      <c r="BX120" s="56">
        <v>0</v>
      </c>
      <c r="BY120" s="56">
        <v>0</v>
      </c>
      <c r="BZ120" s="56">
        <v>0</v>
      </c>
      <c r="CA120" s="56">
        <v>0</v>
      </c>
      <c r="CB120" s="56">
        <v>0</v>
      </c>
      <c r="CC120" s="56">
        <v>0</v>
      </c>
      <c r="CD120" s="56">
        <v>0</v>
      </c>
      <c r="CE120" s="56">
        <v>0</v>
      </c>
      <c r="CF120" s="56">
        <v>0</v>
      </c>
      <c r="CG120" s="56">
        <v>0</v>
      </c>
      <c r="CH120" s="56">
        <v>0</v>
      </c>
      <c r="CI120" s="56">
        <v>0</v>
      </c>
      <c r="CJ120" s="56">
        <v>0</v>
      </c>
      <c r="CK120" s="56">
        <v>0</v>
      </c>
      <c r="CL120" s="56">
        <v>0</v>
      </c>
      <c r="CM120" s="56">
        <v>0</v>
      </c>
      <c r="CN120" s="56">
        <v>0</v>
      </c>
      <c r="CO120" s="56">
        <v>0</v>
      </c>
      <c r="CP120" s="56">
        <v>0</v>
      </c>
      <c r="CQ120" s="56">
        <v>0</v>
      </c>
      <c r="CR120" s="56">
        <v>0</v>
      </c>
      <c r="CS120" s="56">
        <v>0</v>
      </c>
      <c r="CT120" s="56">
        <v>0</v>
      </c>
      <c r="CU120" s="56">
        <v>0</v>
      </c>
      <c r="CV120" s="56">
        <v>0</v>
      </c>
      <c r="CW120" s="56">
        <v>0</v>
      </c>
      <c r="CX120" s="56">
        <v>0</v>
      </c>
      <c r="CY120" s="56">
        <v>0</v>
      </c>
      <c r="CZ120" s="56">
        <v>0</v>
      </c>
      <c r="DA120" s="56">
        <v>0</v>
      </c>
      <c r="DB120" s="56">
        <v>0</v>
      </c>
      <c r="DC120" s="56">
        <v>0</v>
      </c>
      <c r="DD120" s="56">
        <v>0</v>
      </c>
      <c r="DE120" s="56">
        <v>0</v>
      </c>
      <c r="DF120" s="56">
        <v>0</v>
      </c>
      <c r="DG120" s="63">
        <v>0</v>
      </c>
    </row>
    <row r="121" spans="1:111" ht="15.4" customHeight="1">
      <c r="A121" s="92" t="s">
        <v>1563</v>
      </c>
      <c r="B121" s="93"/>
      <c r="C121" s="93"/>
      <c r="D121" s="57" t="s">
        <v>485</v>
      </c>
      <c r="E121" s="56">
        <v>7730067.0199999996</v>
      </c>
      <c r="F121" s="56">
        <v>930233.42</v>
      </c>
      <c r="G121" s="56">
        <v>0</v>
      </c>
      <c r="H121" s="56">
        <v>9544</v>
      </c>
      <c r="I121" s="56">
        <v>86279.79</v>
      </c>
      <c r="J121" s="56">
        <v>7800</v>
      </c>
      <c r="K121" s="56">
        <v>176649.83</v>
      </c>
      <c r="L121" s="56">
        <v>54800.480000000003</v>
      </c>
      <c r="M121" s="56">
        <v>26879.040000000001</v>
      </c>
      <c r="N121" s="56">
        <v>27359.040000000001</v>
      </c>
      <c r="O121" s="56">
        <v>0</v>
      </c>
      <c r="P121" s="56">
        <v>5879.76</v>
      </c>
      <c r="Q121" s="56">
        <v>77296.320000000007</v>
      </c>
      <c r="R121" s="56">
        <v>122630</v>
      </c>
      <c r="S121" s="56">
        <v>335115.15999999997</v>
      </c>
      <c r="T121" s="56">
        <v>6780850.5999999996</v>
      </c>
      <c r="U121" s="56">
        <v>30517.35</v>
      </c>
      <c r="V121" s="56">
        <v>20765</v>
      </c>
      <c r="W121" s="56">
        <v>0</v>
      </c>
      <c r="X121" s="56">
        <v>280</v>
      </c>
      <c r="Y121" s="56">
        <v>4695.5</v>
      </c>
      <c r="Z121" s="56">
        <v>1714</v>
      </c>
      <c r="AA121" s="56">
        <v>10508.2</v>
      </c>
      <c r="AB121" s="56">
        <v>0</v>
      </c>
      <c r="AC121" s="56">
        <v>0</v>
      </c>
      <c r="AD121" s="56">
        <v>506.53</v>
      </c>
      <c r="AE121" s="56">
        <v>0</v>
      </c>
      <c r="AF121" s="56">
        <v>890</v>
      </c>
      <c r="AG121" s="56">
        <v>3000</v>
      </c>
      <c r="AH121" s="56">
        <v>0</v>
      </c>
      <c r="AI121" s="56">
        <v>260260</v>
      </c>
      <c r="AJ121" s="56">
        <v>2708</v>
      </c>
      <c r="AK121" s="56">
        <v>17860</v>
      </c>
      <c r="AL121" s="56">
        <v>0</v>
      </c>
      <c r="AM121" s="56">
        <v>0</v>
      </c>
      <c r="AN121" s="56">
        <v>883615.24</v>
      </c>
      <c r="AO121" s="56">
        <v>5541251.6200000001</v>
      </c>
      <c r="AP121" s="56">
        <v>2279.16</v>
      </c>
      <c r="AQ121" s="56">
        <v>0</v>
      </c>
      <c r="AR121" s="56">
        <v>0</v>
      </c>
      <c r="AS121" s="56">
        <v>0</v>
      </c>
      <c r="AT121" s="56">
        <v>0</v>
      </c>
      <c r="AU121" s="56">
        <v>0</v>
      </c>
      <c r="AV121" s="56">
        <v>5675</v>
      </c>
      <c r="AW121" s="56">
        <v>0</v>
      </c>
      <c r="AX121" s="56">
        <v>0</v>
      </c>
      <c r="AY121" s="56">
        <v>0</v>
      </c>
      <c r="AZ121" s="56">
        <v>0</v>
      </c>
      <c r="BA121" s="56">
        <v>0</v>
      </c>
      <c r="BB121" s="56">
        <v>675</v>
      </c>
      <c r="BC121" s="56">
        <v>5000</v>
      </c>
      <c r="BD121" s="56">
        <v>0</v>
      </c>
      <c r="BE121" s="56">
        <v>0</v>
      </c>
      <c r="BF121" s="56">
        <v>0</v>
      </c>
      <c r="BG121" s="56">
        <v>0</v>
      </c>
      <c r="BH121" s="56">
        <v>0</v>
      </c>
      <c r="BI121" s="56">
        <v>0</v>
      </c>
      <c r="BJ121" s="56">
        <v>0</v>
      </c>
      <c r="BK121" s="56">
        <v>0</v>
      </c>
      <c r="BL121" s="56">
        <v>0</v>
      </c>
      <c r="BM121" s="56">
        <v>0</v>
      </c>
      <c r="BN121" s="56">
        <v>0</v>
      </c>
      <c r="BO121" s="56">
        <v>0</v>
      </c>
      <c r="BP121" s="56">
        <v>0</v>
      </c>
      <c r="BQ121" s="56">
        <v>0</v>
      </c>
      <c r="BR121" s="56">
        <v>0</v>
      </c>
      <c r="BS121" s="56">
        <v>0</v>
      </c>
      <c r="BT121" s="56">
        <v>0</v>
      </c>
      <c r="BU121" s="56">
        <v>0</v>
      </c>
      <c r="BV121" s="56">
        <v>0</v>
      </c>
      <c r="BW121" s="56">
        <v>0</v>
      </c>
      <c r="BX121" s="56">
        <v>0</v>
      </c>
      <c r="BY121" s="56">
        <v>0</v>
      </c>
      <c r="BZ121" s="56">
        <v>13308</v>
      </c>
      <c r="CA121" s="56">
        <v>0</v>
      </c>
      <c r="CB121" s="56">
        <v>13308</v>
      </c>
      <c r="CC121" s="56">
        <v>0</v>
      </c>
      <c r="CD121" s="56">
        <v>0</v>
      </c>
      <c r="CE121" s="56">
        <v>0</v>
      </c>
      <c r="CF121" s="56">
        <v>0</v>
      </c>
      <c r="CG121" s="56">
        <v>0</v>
      </c>
      <c r="CH121" s="56">
        <v>0</v>
      </c>
      <c r="CI121" s="56">
        <v>0</v>
      </c>
      <c r="CJ121" s="56">
        <v>0</v>
      </c>
      <c r="CK121" s="56">
        <v>0</v>
      </c>
      <c r="CL121" s="56">
        <v>0</v>
      </c>
      <c r="CM121" s="56">
        <v>0</v>
      </c>
      <c r="CN121" s="56">
        <v>0</v>
      </c>
      <c r="CO121" s="56">
        <v>0</v>
      </c>
      <c r="CP121" s="56">
        <v>0</v>
      </c>
      <c r="CQ121" s="56">
        <v>0</v>
      </c>
      <c r="CR121" s="56">
        <v>0</v>
      </c>
      <c r="CS121" s="56">
        <v>0</v>
      </c>
      <c r="CT121" s="56">
        <v>0</v>
      </c>
      <c r="CU121" s="56">
        <v>0</v>
      </c>
      <c r="CV121" s="56">
        <v>0</v>
      </c>
      <c r="CW121" s="56">
        <v>0</v>
      </c>
      <c r="CX121" s="56">
        <v>0</v>
      </c>
      <c r="CY121" s="56">
        <v>0</v>
      </c>
      <c r="CZ121" s="56">
        <v>0</v>
      </c>
      <c r="DA121" s="56">
        <v>0</v>
      </c>
      <c r="DB121" s="56">
        <v>0</v>
      </c>
      <c r="DC121" s="56">
        <v>0</v>
      </c>
      <c r="DD121" s="56">
        <v>0</v>
      </c>
      <c r="DE121" s="56">
        <v>0</v>
      </c>
      <c r="DF121" s="56">
        <v>0</v>
      </c>
      <c r="DG121" s="63">
        <v>0</v>
      </c>
    </row>
    <row r="122" spans="1:111" ht="15.4" customHeight="1">
      <c r="A122" s="92" t="s">
        <v>1564</v>
      </c>
      <c r="B122" s="93"/>
      <c r="C122" s="93"/>
      <c r="D122" s="57" t="s">
        <v>1565</v>
      </c>
      <c r="E122" s="56">
        <v>2771153</v>
      </c>
      <c r="F122" s="56">
        <v>471672.38</v>
      </c>
      <c r="G122" s="56">
        <v>0</v>
      </c>
      <c r="H122" s="56">
        <v>0</v>
      </c>
      <c r="I122" s="56">
        <v>86279.79</v>
      </c>
      <c r="J122" s="56">
        <v>7800</v>
      </c>
      <c r="K122" s="56">
        <v>176649.83</v>
      </c>
      <c r="L122" s="56">
        <v>42197.599999999999</v>
      </c>
      <c r="M122" s="56">
        <v>26879.040000000001</v>
      </c>
      <c r="N122" s="56">
        <v>27359.040000000001</v>
      </c>
      <c r="O122" s="56">
        <v>0</v>
      </c>
      <c r="P122" s="56">
        <v>5879.76</v>
      </c>
      <c r="Q122" s="56">
        <v>77296.320000000007</v>
      </c>
      <c r="R122" s="56">
        <v>0</v>
      </c>
      <c r="S122" s="56">
        <v>21331</v>
      </c>
      <c r="T122" s="56">
        <v>2293805.62</v>
      </c>
      <c r="U122" s="56">
        <v>0</v>
      </c>
      <c r="V122" s="56">
        <v>0</v>
      </c>
      <c r="W122" s="56">
        <v>0</v>
      </c>
      <c r="X122" s="56">
        <v>0</v>
      </c>
      <c r="Y122" s="56">
        <v>0</v>
      </c>
      <c r="Z122" s="56">
        <v>0</v>
      </c>
      <c r="AA122" s="56">
        <v>0</v>
      </c>
      <c r="AB122" s="56">
        <v>0</v>
      </c>
      <c r="AC122" s="56">
        <v>0</v>
      </c>
      <c r="AD122" s="56">
        <v>0</v>
      </c>
      <c r="AE122" s="56">
        <v>0</v>
      </c>
      <c r="AF122" s="56">
        <v>0</v>
      </c>
      <c r="AG122" s="56">
        <v>0</v>
      </c>
      <c r="AH122" s="56">
        <v>0</v>
      </c>
      <c r="AI122" s="56">
        <v>0</v>
      </c>
      <c r="AJ122" s="56">
        <v>2708</v>
      </c>
      <c r="AK122" s="56">
        <v>0</v>
      </c>
      <c r="AL122" s="56">
        <v>0</v>
      </c>
      <c r="AM122" s="56">
        <v>0</v>
      </c>
      <c r="AN122" s="56">
        <v>0</v>
      </c>
      <c r="AO122" s="56">
        <v>2288818.46</v>
      </c>
      <c r="AP122" s="56">
        <v>2279.16</v>
      </c>
      <c r="AQ122" s="56">
        <v>0</v>
      </c>
      <c r="AR122" s="56">
        <v>0</v>
      </c>
      <c r="AS122" s="56">
        <v>0</v>
      </c>
      <c r="AT122" s="56">
        <v>0</v>
      </c>
      <c r="AU122" s="56">
        <v>0</v>
      </c>
      <c r="AV122" s="56">
        <v>5675</v>
      </c>
      <c r="AW122" s="56">
        <v>0</v>
      </c>
      <c r="AX122" s="56">
        <v>0</v>
      </c>
      <c r="AY122" s="56">
        <v>0</v>
      </c>
      <c r="AZ122" s="56">
        <v>0</v>
      </c>
      <c r="BA122" s="56">
        <v>0</v>
      </c>
      <c r="BB122" s="56">
        <v>675</v>
      </c>
      <c r="BC122" s="56">
        <v>5000</v>
      </c>
      <c r="BD122" s="56">
        <v>0</v>
      </c>
      <c r="BE122" s="56">
        <v>0</v>
      </c>
      <c r="BF122" s="56">
        <v>0</v>
      </c>
      <c r="BG122" s="56">
        <v>0</v>
      </c>
      <c r="BH122" s="56">
        <v>0</v>
      </c>
      <c r="BI122" s="56">
        <v>0</v>
      </c>
      <c r="BJ122" s="56">
        <v>0</v>
      </c>
      <c r="BK122" s="56">
        <v>0</v>
      </c>
      <c r="BL122" s="56">
        <v>0</v>
      </c>
      <c r="BM122" s="56">
        <v>0</v>
      </c>
      <c r="BN122" s="56">
        <v>0</v>
      </c>
      <c r="BO122" s="56">
        <v>0</v>
      </c>
      <c r="BP122" s="56">
        <v>0</v>
      </c>
      <c r="BQ122" s="56">
        <v>0</v>
      </c>
      <c r="BR122" s="56">
        <v>0</v>
      </c>
      <c r="BS122" s="56">
        <v>0</v>
      </c>
      <c r="BT122" s="56">
        <v>0</v>
      </c>
      <c r="BU122" s="56">
        <v>0</v>
      </c>
      <c r="BV122" s="56">
        <v>0</v>
      </c>
      <c r="BW122" s="56">
        <v>0</v>
      </c>
      <c r="BX122" s="56">
        <v>0</v>
      </c>
      <c r="BY122" s="56">
        <v>0</v>
      </c>
      <c r="BZ122" s="56">
        <v>0</v>
      </c>
      <c r="CA122" s="56">
        <v>0</v>
      </c>
      <c r="CB122" s="56">
        <v>0</v>
      </c>
      <c r="CC122" s="56">
        <v>0</v>
      </c>
      <c r="CD122" s="56">
        <v>0</v>
      </c>
      <c r="CE122" s="56">
        <v>0</v>
      </c>
      <c r="CF122" s="56">
        <v>0</v>
      </c>
      <c r="CG122" s="56">
        <v>0</v>
      </c>
      <c r="CH122" s="56">
        <v>0</v>
      </c>
      <c r="CI122" s="56">
        <v>0</v>
      </c>
      <c r="CJ122" s="56">
        <v>0</v>
      </c>
      <c r="CK122" s="56">
        <v>0</v>
      </c>
      <c r="CL122" s="56">
        <v>0</v>
      </c>
      <c r="CM122" s="56">
        <v>0</v>
      </c>
      <c r="CN122" s="56">
        <v>0</v>
      </c>
      <c r="CO122" s="56">
        <v>0</v>
      </c>
      <c r="CP122" s="56">
        <v>0</v>
      </c>
      <c r="CQ122" s="56">
        <v>0</v>
      </c>
      <c r="CR122" s="56">
        <v>0</v>
      </c>
      <c r="CS122" s="56">
        <v>0</v>
      </c>
      <c r="CT122" s="56">
        <v>0</v>
      </c>
      <c r="CU122" s="56">
        <v>0</v>
      </c>
      <c r="CV122" s="56">
        <v>0</v>
      </c>
      <c r="CW122" s="56">
        <v>0</v>
      </c>
      <c r="CX122" s="56">
        <v>0</v>
      </c>
      <c r="CY122" s="56">
        <v>0</v>
      </c>
      <c r="CZ122" s="56">
        <v>0</v>
      </c>
      <c r="DA122" s="56">
        <v>0</v>
      </c>
      <c r="DB122" s="56">
        <v>0</v>
      </c>
      <c r="DC122" s="56">
        <v>0</v>
      </c>
      <c r="DD122" s="56">
        <v>0</v>
      </c>
      <c r="DE122" s="56">
        <v>0</v>
      </c>
      <c r="DF122" s="56">
        <v>0</v>
      </c>
      <c r="DG122" s="63">
        <v>0</v>
      </c>
    </row>
    <row r="123" spans="1:111" ht="15.4" customHeight="1">
      <c r="A123" s="92" t="s">
        <v>1566</v>
      </c>
      <c r="B123" s="93"/>
      <c r="C123" s="93"/>
      <c r="D123" s="57" t="s">
        <v>1398</v>
      </c>
      <c r="E123" s="56">
        <v>100000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>
        <v>0</v>
      </c>
      <c r="O123" s="56">
        <v>0</v>
      </c>
      <c r="P123" s="56">
        <v>0</v>
      </c>
      <c r="Q123" s="56">
        <v>0</v>
      </c>
      <c r="R123" s="56">
        <v>0</v>
      </c>
      <c r="S123" s="56">
        <v>0</v>
      </c>
      <c r="T123" s="56">
        <v>100000</v>
      </c>
      <c r="U123" s="56">
        <v>0</v>
      </c>
      <c r="V123" s="56">
        <v>0</v>
      </c>
      <c r="W123" s="56">
        <v>0</v>
      </c>
      <c r="X123" s="56">
        <v>0</v>
      </c>
      <c r="Y123" s="56">
        <v>0</v>
      </c>
      <c r="Z123" s="56">
        <v>0</v>
      </c>
      <c r="AA123" s="56">
        <v>0</v>
      </c>
      <c r="AB123" s="56">
        <v>0</v>
      </c>
      <c r="AC123" s="56">
        <v>0</v>
      </c>
      <c r="AD123" s="56">
        <v>0</v>
      </c>
      <c r="AE123" s="56">
        <v>0</v>
      </c>
      <c r="AF123" s="56">
        <v>0</v>
      </c>
      <c r="AG123" s="56">
        <v>0</v>
      </c>
      <c r="AH123" s="56">
        <v>0</v>
      </c>
      <c r="AI123" s="56">
        <v>0</v>
      </c>
      <c r="AJ123" s="56">
        <v>0</v>
      </c>
      <c r="AK123" s="56">
        <v>0</v>
      </c>
      <c r="AL123" s="56">
        <v>0</v>
      </c>
      <c r="AM123" s="56">
        <v>0</v>
      </c>
      <c r="AN123" s="56">
        <v>0</v>
      </c>
      <c r="AO123" s="56">
        <v>100000</v>
      </c>
      <c r="AP123" s="56">
        <v>0</v>
      </c>
      <c r="AQ123" s="56">
        <v>0</v>
      </c>
      <c r="AR123" s="56">
        <v>0</v>
      </c>
      <c r="AS123" s="56">
        <v>0</v>
      </c>
      <c r="AT123" s="56">
        <v>0</v>
      </c>
      <c r="AU123" s="56">
        <v>0</v>
      </c>
      <c r="AV123" s="56">
        <v>0</v>
      </c>
      <c r="AW123" s="56">
        <v>0</v>
      </c>
      <c r="AX123" s="56">
        <v>0</v>
      </c>
      <c r="AY123" s="56">
        <v>0</v>
      </c>
      <c r="AZ123" s="56">
        <v>0</v>
      </c>
      <c r="BA123" s="56">
        <v>0</v>
      </c>
      <c r="BB123" s="56">
        <v>0</v>
      </c>
      <c r="BC123" s="56">
        <v>0</v>
      </c>
      <c r="BD123" s="56">
        <v>0</v>
      </c>
      <c r="BE123" s="56">
        <v>0</v>
      </c>
      <c r="BF123" s="56">
        <v>0</v>
      </c>
      <c r="BG123" s="56">
        <v>0</v>
      </c>
      <c r="BH123" s="56">
        <v>0</v>
      </c>
      <c r="BI123" s="56">
        <v>0</v>
      </c>
      <c r="BJ123" s="56">
        <v>0</v>
      </c>
      <c r="BK123" s="56">
        <v>0</v>
      </c>
      <c r="BL123" s="56">
        <v>0</v>
      </c>
      <c r="BM123" s="56">
        <v>0</v>
      </c>
      <c r="BN123" s="56">
        <v>0</v>
      </c>
      <c r="BO123" s="56">
        <v>0</v>
      </c>
      <c r="BP123" s="56">
        <v>0</v>
      </c>
      <c r="BQ123" s="56">
        <v>0</v>
      </c>
      <c r="BR123" s="56">
        <v>0</v>
      </c>
      <c r="BS123" s="56">
        <v>0</v>
      </c>
      <c r="BT123" s="56">
        <v>0</v>
      </c>
      <c r="BU123" s="56">
        <v>0</v>
      </c>
      <c r="BV123" s="56">
        <v>0</v>
      </c>
      <c r="BW123" s="56">
        <v>0</v>
      </c>
      <c r="BX123" s="56">
        <v>0</v>
      </c>
      <c r="BY123" s="56">
        <v>0</v>
      </c>
      <c r="BZ123" s="56">
        <v>0</v>
      </c>
      <c r="CA123" s="56">
        <v>0</v>
      </c>
      <c r="CB123" s="56">
        <v>0</v>
      </c>
      <c r="CC123" s="56">
        <v>0</v>
      </c>
      <c r="CD123" s="56">
        <v>0</v>
      </c>
      <c r="CE123" s="56">
        <v>0</v>
      </c>
      <c r="CF123" s="56">
        <v>0</v>
      </c>
      <c r="CG123" s="56">
        <v>0</v>
      </c>
      <c r="CH123" s="56">
        <v>0</v>
      </c>
      <c r="CI123" s="56">
        <v>0</v>
      </c>
      <c r="CJ123" s="56">
        <v>0</v>
      </c>
      <c r="CK123" s="56">
        <v>0</v>
      </c>
      <c r="CL123" s="56">
        <v>0</v>
      </c>
      <c r="CM123" s="56">
        <v>0</v>
      </c>
      <c r="CN123" s="56">
        <v>0</v>
      </c>
      <c r="CO123" s="56">
        <v>0</v>
      </c>
      <c r="CP123" s="56">
        <v>0</v>
      </c>
      <c r="CQ123" s="56">
        <v>0</v>
      </c>
      <c r="CR123" s="56">
        <v>0</v>
      </c>
      <c r="CS123" s="56">
        <v>0</v>
      </c>
      <c r="CT123" s="56">
        <v>0</v>
      </c>
      <c r="CU123" s="56">
        <v>0</v>
      </c>
      <c r="CV123" s="56">
        <v>0</v>
      </c>
      <c r="CW123" s="56">
        <v>0</v>
      </c>
      <c r="CX123" s="56">
        <v>0</v>
      </c>
      <c r="CY123" s="56">
        <v>0</v>
      </c>
      <c r="CZ123" s="56">
        <v>0</v>
      </c>
      <c r="DA123" s="56">
        <v>0</v>
      </c>
      <c r="DB123" s="56">
        <v>0</v>
      </c>
      <c r="DC123" s="56">
        <v>0</v>
      </c>
      <c r="DD123" s="56">
        <v>0</v>
      </c>
      <c r="DE123" s="56">
        <v>0</v>
      </c>
      <c r="DF123" s="56">
        <v>0</v>
      </c>
      <c r="DG123" s="63">
        <v>0</v>
      </c>
    </row>
    <row r="124" spans="1:111" ht="15.4" customHeight="1">
      <c r="A124" s="92" t="s">
        <v>1567</v>
      </c>
      <c r="B124" s="93"/>
      <c r="C124" s="93"/>
      <c r="D124" s="57" t="s">
        <v>1568</v>
      </c>
      <c r="E124" s="56">
        <v>60000</v>
      </c>
      <c r="F124" s="56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56">
        <v>0</v>
      </c>
      <c r="R124" s="56">
        <v>0</v>
      </c>
      <c r="S124" s="56">
        <v>0</v>
      </c>
      <c r="T124" s="56">
        <v>60000</v>
      </c>
      <c r="U124" s="56">
        <v>0</v>
      </c>
      <c r="V124" s="56">
        <v>0</v>
      </c>
      <c r="W124" s="56">
        <v>0</v>
      </c>
      <c r="X124" s="56">
        <v>0</v>
      </c>
      <c r="Y124" s="56">
        <v>0</v>
      </c>
      <c r="Z124" s="56">
        <v>0</v>
      </c>
      <c r="AA124" s="56">
        <v>0</v>
      </c>
      <c r="AB124" s="56">
        <v>0</v>
      </c>
      <c r="AC124" s="56">
        <v>0</v>
      </c>
      <c r="AD124" s="56">
        <v>0</v>
      </c>
      <c r="AE124" s="56">
        <v>0</v>
      </c>
      <c r="AF124" s="56">
        <v>0</v>
      </c>
      <c r="AG124" s="56">
        <v>0</v>
      </c>
      <c r="AH124" s="56">
        <v>0</v>
      </c>
      <c r="AI124" s="56">
        <v>0</v>
      </c>
      <c r="AJ124" s="56">
        <v>0</v>
      </c>
      <c r="AK124" s="56">
        <v>0</v>
      </c>
      <c r="AL124" s="56">
        <v>0</v>
      </c>
      <c r="AM124" s="56">
        <v>0</v>
      </c>
      <c r="AN124" s="56">
        <v>0</v>
      </c>
      <c r="AO124" s="56">
        <v>60000</v>
      </c>
      <c r="AP124" s="56">
        <v>0</v>
      </c>
      <c r="AQ124" s="56">
        <v>0</v>
      </c>
      <c r="AR124" s="56">
        <v>0</v>
      </c>
      <c r="AS124" s="56">
        <v>0</v>
      </c>
      <c r="AT124" s="56">
        <v>0</v>
      </c>
      <c r="AU124" s="56">
        <v>0</v>
      </c>
      <c r="AV124" s="56">
        <v>0</v>
      </c>
      <c r="AW124" s="56">
        <v>0</v>
      </c>
      <c r="AX124" s="56">
        <v>0</v>
      </c>
      <c r="AY124" s="56">
        <v>0</v>
      </c>
      <c r="AZ124" s="56">
        <v>0</v>
      </c>
      <c r="BA124" s="56">
        <v>0</v>
      </c>
      <c r="BB124" s="56">
        <v>0</v>
      </c>
      <c r="BC124" s="56">
        <v>0</v>
      </c>
      <c r="BD124" s="56">
        <v>0</v>
      </c>
      <c r="BE124" s="56">
        <v>0</v>
      </c>
      <c r="BF124" s="56">
        <v>0</v>
      </c>
      <c r="BG124" s="56">
        <v>0</v>
      </c>
      <c r="BH124" s="56">
        <v>0</v>
      </c>
      <c r="BI124" s="56">
        <v>0</v>
      </c>
      <c r="BJ124" s="56">
        <v>0</v>
      </c>
      <c r="BK124" s="56">
        <v>0</v>
      </c>
      <c r="BL124" s="56">
        <v>0</v>
      </c>
      <c r="BM124" s="56">
        <v>0</v>
      </c>
      <c r="BN124" s="56">
        <v>0</v>
      </c>
      <c r="BO124" s="56">
        <v>0</v>
      </c>
      <c r="BP124" s="56">
        <v>0</v>
      </c>
      <c r="BQ124" s="56">
        <v>0</v>
      </c>
      <c r="BR124" s="56">
        <v>0</v>
      </c>
      <c r="BS124" s="56">
        <v>0</v>
      </c>
      <c r="BT124" s="56">
        <v>0</v>
      </c>
      <c r="BU124" s="56">
        <v>0</v>
      </c>
      <c r="BV124" s="56">
        <v>0</v>
      </c>
      <c r="BW124" s="56">
        <v>0</v>
      </c>
      <c r="BX124" s="56">
        <v>0</v>
      </c>
      <c r="BY124" s="56">
        <v>0</v>
      </c>
      <c r="BZ124" s="56">
        <v>0</v>
      </c>
      <c r="CA124" s="56">
        <v>0</v>
      </c>
      <c r="CB124" s="56">
        <v>0</v>
      </c>
      <c r="CC124" s="56">
        <v>0</v>
      </c>
      <c r="CD124" s="56">
        <v>0</v>
      </c>
      <c r="CE124" s="56">
        <v>0</v>
      </c>
      <c r="CF124" s="56">
        <v>0</v>
      </c>
      <c r="CG124" s="56">
        <v>0</v>
      </c>
      <c r="CH124" s="56">
        <v>0</v>
      </c>
      <c r="CI124" s="56">
        <v>0</v>
      </c>
      <c r="CJ124" s="56">
        <v>0</v>
      </c>
      <c r="CK124" s="56">
        <v>0</v>
      </c>
      <c r="CL124" s="56">
        <v>0</v>
      </c>
      <c r="CM124" s="56">
        <v>0</v>
      </c>
      <c r="CN124" s="56">
        <v>0</v>
      </c>
      <c r="CO124" s="56">
        <v>0</v>
      </c>
      <c r="CP124" s="56">
        <v>0</v>
      </c>
      <c r="CQ124" s="56">
        <v>0</v>
      </c>
      <c r="CR124" s="56">
        <v>0</v>
      </c>
      <c r="CS124" s="56">
        <v>0</v>
      </c>
      <c r="CT124" s="56">
        <v>0</v>
      </c>
      <c r="CU124" s="56">
        <v>0</v>
      </c>
      <c r="CV124" s="56">
        <v>0</v>
      </c>
      <c r="CW124" s="56">
        <v>0</v>
      </c>
      <c r="CX124" s="56">
        <v>0</v>
      </c>
      <c r="CY124" s="56">
        <v>0</v>
      </c>
      <c r="CZ124" s="56">
        <v>0</v>
      </c>
      <c r="DA124" s="56">
        <v>0</v>
      </c>
      <c r="DB124" s="56">
        <v>0</v>
      </c>
      <c r="DC124" s="56">
        <v>0</v>
      </c>
      <c r="DD124" s="56">
        <v>0</v>
      </c>
      <c r="DE124" s="56">
        <v>0</v>
      </c>
      <c r="DF124" s="56">
        <v>0</v>
      </c>
      <c r="DG124" s="63">
        <v>0</v>
      </c>
    </row>
    <row r="125" spans="1:111" ht="15.4" customHeight="1">
      <c r="A125" s="92" t="s">
        <v>1569</v>
      </c>
      <c r="B125" s="93"/>
      <c r="C125" s="93"/>
      <c r="D125" s="57" t="s">
        <v>1570</v>
      </c>
      <c r="E125" s="56">
        <v>696153</v>
      </c>
      <c r="F125" s="56">
        <v>471672.38</v>
      </c>
      <c r="G125" s="56">
        <v>0</v>
      </c>
      <c r="H125" s="56">
        <v>0</v>
      </c>
      <c r="I125" s="56">
        <v>86279.79</v>
      </c>
      <c r="J125" s="56">
        <v>7800</v>
      </c>
      <c r="K125" s="56">
        <v>176649.83</v>
      </c>
      <c r="L125" s="56">
        <v>42197.599999999999</v>
      </c>
      <c r="M125" s="56">
        <v>26879.040000000001</v>
      </c>
      <c r="N125" s="56">
        <v>27359.040000000001</v>
      </c>
      <c r="O125" s="56">
        <v>0</v>
      </c>
      <c r="P125" s="56">
        <v>5879.76</v>
      </c>
      <c r="Q125" s="56">
        <v>77296.320000000007</v>
      </c>
      <c r="R125" s="56">
        <v>0</v>
      </c>
      <c r="S125" s="56">
        <v>21331</v>
      </c>
      <c r="T125" s="56">
        <v>218805.62</v>
      </c>
      <c r="U125" s="56">
        <v>0</v>
      </c>
      <c r="V125" s="56">
        <v>0</v>
      </c>
      <c r="W125" s="56">
        <v>0</v>
      </c>
      <c r="X125" s="56">
        <v>0</v>
      </c>
      <c r="Y125" s="56">
        <v>0</v>
      </c>
      <c r="Z125" s="56">
        <v>0</v>
      </c>
      <c r="AA125" s="56">
        <v>0</v>
      </c>
      <c r="AB125" s="56">
        <v>0</v>
      </c>
      <c r="AC125" s="56">
        <v>0</v>
      </c>
      <c r="AD125" s="56">
        <v>0</v>
      </c>
      <c r="AE125" s="56">
        <v>0</v>
      </c>
      <c r="AF125" s="56">
        <v>0</v>
      </c>
      <c r="AG125" s="56">
        <v>0</v>
      </c>
      <c r="AH125" s="56">
        <v>0</v>
      </c>
      <c r="AI125" s="56">
        <v>0</v>
      </c>
      <c r="AJ125" s="56">
        <v>2708</v>
      </c>
      <c r="AK125" s="56">
        <v>0</v>
      </c>
      <c r="AL125" s="56">
        <v>0</v>
      </c>
      <c r="AM125" s="56">
        <v>0</v>
      </c>
      <c r="AN125" s="56">
        <v>0</v>
      </c>
      <c r="AO125" s="56">
        <v>213818.46</v>
      </c>
      <c r="AP125" s="56">
        <v>2279.16</v>
      </c>
      <c r="AQ125" s="56">
        <v>0</v>
      </c>
      <c r="AR125" s="56">
        <v>0</v>
      </c>
      <c r="AS125" s="56">
        <v>0</v>
      </c>
      <c r="AT125" s="56">
        <v>0</v>
      </c>
      <c r="AU125" s="56">
        <v>0</v>
      </c>
      <c r="AV125" s="56">
        <v>5675</v>
      </c>
      <c r="AW125" s="56">
        <v>0</v>
      </c>
      <c r="AX125" s="56">
        <v>0</v>
      </c>
      <c r="AY125" s="56">
        <v>0</v>
      </c>
      <c r="AZ125" s="56">
        <v>0</v>
      </c>
      <c r="BA125" s="56">
        <v>0</v>
      </c>
      <c r="BB125" s="56">
        <v>675</v>
      </c>
      <c r="BC125" s="56">
        <v>5000</v>
      </c>
      <c r="BD125" s="56">
        <v>0</v>
      </c>
      <c r="BE125" s="56">
        <v>0</v>
      </c>
      <c r="BF125" s="56">
        <v>0</v>
      </c>
      <c r="BG125" s="56">
        <v>0</v>
      </c>
      <c r="BH125" s="56">
        <v>0</v>
      </c>
      <c r="BI125" s="56">
        <v>0</v>
      </c>
      <c r="BJ125" s="56">
        <v>0</v>
      </c>
      <c r="BK125" s="56">
        <v>0</v>
      </c>
      <c r="BL125" s="56">
        <v>0</v>
      </c>
      <c r="BM125" s="56">
        <v>0</v>
      </c>
      <c r="BN125" s="56">
        <v>0</v>
      </c>
      <c r="BO125" s="56">
        <v>0</v>
      </c>
      <c r="BP125" s="56">
        <v>0</v>
      </c>
      <c r="BQ125" s="56">
        <v>0</v>
      </c>
      <c r="BR125" s="56">
        <v>0</v>
      </c>
      <c r="BS125" s="56">
        <v>0</v>
      </c>
      <c r="BT125" s="56">
        <v>0</v>
      </c>
      <c r="BU125" s="56">
        <v>0</v>
      </c>
      <c r="BV125" s="56">
        <v>0</v>
      </c>
      <c r="BW125" s="56">
        <v>0</v>
      </c>
      <c r="BX125" s="56">
        <v>0</v>
      </c>
      <c r="BY125" s="56">
        <v>0</v>
      </c>
      <c r="BZ125" s="56">
        <v>0</v>
      </c>
      <c r="CA125" s="56">
        <v>0</v>
      </c>
      <c r="CB125" s="56">
        <v>0</v>
      </c>
      <c r="CC125" s="56">
        <v>0</v>
      </c>
      <c r="CD125" s="56">
        <v>0</v>
      </c>
      <c r="CE125" s="56">
        <v>0</v>
      </c>
      <c r="CF125" s="56">
        <v>0</v>
      </c>
      <c r="CG125" s="56">
        <v>0</v>
      </c>
      <c r="CH125" s="56">
        <v>0</v>
      </c>
      <c r="CI125" s="56">
        <v>0</v>
      </c>
      <c r="CJ125" s="56">
        <v>0</v>
      </c>
      <c r="CK125" s="56">
        <v>0</v>
      </c>
      <c r="CL125" s="56">
        <v>0</v>
      </c>
      <c r="CM125" s="56">
        <v>0</v>
      </c>
      <c r="CN125" s="56">
        <v>0</v>
      </c>
      <c r="CO125" s="56">
        <v>0</v>
      </c>
      <c r="CP125" s="56">
        <v>0</v>
      </c>
      <c r="CQ125" s="56">
        <v>0</v>
      </c>
      <c r="CR125" s="56">
        <v>0</v>
      </c>
      <c r="CS125" s="56">
        <v>0</v>
      </c>
      <c r="CT125" s="56">
        <v>0</v>
      </c>
      <c r="CU125" s="56">
        <v>0</v>
      </c>
      <c r="CV125" s="56">
        <v>0</v>
      </c>
      <c r="CW125" s="56">
        <v>0</v>
      </c>
      <c r="CX125" s="56">
        <v>0</v>
      </c>
      <c r="CY125" s="56">
        <v>0</v>
      </c>
      <c r="CZ125" s="56">
        <v>0</v>
      </c>
      <c r="DA125" s="56">
        <v>0</v>
      </c>
      <c r="DB125" s="56">
        <v>0</v>
      </c>
      <c r="DC125" s="56">
        <v>0</v>
      </c>
      <c r="DD125" s="56">
        <v>0</v>
      </c>
      <c r="DE125" s="56">
        <v>0</v>
      </c>
      <c r="DF125" s="56">
        <v>0</v>
      </c>
      <c r="DG125" s="63">
        <v>0</v>
      </c>
    </row>
    <row r="126" spans="1:111" ht="15.4" customHeight="1">
      <c r="A126" s="92" t="s">
        <v>1571</v>
      </c>
      <c r="B126" s="93"/>
      <c r="C126" s="93"/>
      <c r="D126" s="57" t="s">
        <v>1572</v>
      </c>
      <c r="E126" s="56">
        <v>1915000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>
        <v>0</v>
      </c>
      <c r="O126" s="56">
        <v>0</v>
      </c>
      <c r="P126" s="56">
        <v>0</v>
      </c>
      <c r="Q126" s="56">
        <v>0</v>
      </c>
      <c r="R126" s="56">
        <v>0</v>
      </c>
      <c r="S126" s="56">
        <v>0</v>
      </c>
      <c r="T126" s="56">
        <v>1915000</v>
      </c>
      <c r="U126" s="56">
        <v>0</v>
      </c>
      <c r="V126" s="56">
        <v>0</v>
      </c>
      <c r="W126" s="56">
        <v>0</v>
      </c>
      <c r="X126" s="56">
        <v>0</v>
      </c>
      <c r="Y126" s="56">
        <v>0</v>
      </c>
      <c r="Z126" s="56">
        <v>0</v>
      </c>
      <c r="AA126" s="56">
        <v>0</v>
      </c>
      <c r="AB126" s="56">
        <v>0</v>
      </c>
      <c r="AC126" s="56">
        <v>0</v>
      </c>
      <c r="AD126" s="56">
        <v>0</v>
      </c>
      <c r="AE126" s="56">
        <v>0</v>
      </c>
      <c r="AF126" s="56">
        <v>0</v>
      </c>
      <c r="AG126" s="56">
        <v>0</v>
      </c>
      <c r="AH126" s="56">
        <v>0</v>
      </c>
      <c r="AI126" s="56">
        <v>0</v>
      </c>
      <c r="AJ126" s="56">
        <v>0</v>
      </c>
      <c r="AK126" s="56">
        <v>0</v>
      </c>
      <c r="AL126" s="56">
        <v>0</v>
      </c>
      <c r="AM126" s="56">
        <v>0</v>
      </c>
      <c r="AN126" s="56">
        <v>0</v>
      </c>
      <c r="AO126" s="56">
        <v>1915000</v>
      </c>
      <c r="AP126" s="56">
        <v>0</v>
      </c>
      <c r="AQ126" s="56">
        <v>0</v>
      </c>
      <c r="AR126" s="56">
        <v>0</v>
      </c>
      <c r="AS126" s="56">
        <v>0</v>
      </c>
      <c r="AT126" s="56">
        <v>0</v>
      </c>
      <c r="AU126" s="56">
        <v>0</v>
      </c>
      <c r="AV126" s="56">
        <v>0</v>
      </c>
      <c r="AW126" s="56">
        <v>0</v>
      </c>
      <c r="AX126" s="56">
        <v>0</v>
      </c>
      <c r="AY126" s="56">
        <v>0</v>
      </c>
      <c r="AZ126" s="56">
        <v>0</v>
      </c>
      <c r="BA126" s="56">
        <v>0</v>
      </c>
      <c r="BB126" s="56">
        <v>0</v>
      </c>
      <c r="BC126" s="56">
        <v>0</v>
      </c>
      <c r="BD126" s="56">
        <v>0</v>
      </c>
      <c r="BE126" s="56">
        <v>0</v>
      </c>
      <c r="BF126" s="56">
        <v>0</v>
      </c>
      <c r="BG126" s="56">
        <v>0</v>
      </c>
      <c r="BH126" s="56">
        <v>0</v>
      </c>
      <c r="BI126" s="56">
        <v>0</v>
      </c>
      <c r="BJ126" s="56">
        <v>0</v>
      </c>
      <c r="BK126" s="56">
        <v>0</v>
      </c>
      <c r="BL126" s="56">
        <v>0</v>
      </c>
      <c r="BM126" s="56">
        <v>0</v>
      </c>
      <c r="BN126" s="56">
        <v>0</v>
      </c>
      <c r="BO126" s="56">
        <v>0</v>
      </c>
      <c r="BP126" s="56">
        <v>0</v>
      </c>
      <c r="BQ126" s="56">
        <v>0</v>
      </c>
      <c r="BR126" s="56">
        <v>0</v>
      </c>
      <c r="BS126" s="56">
        <v>0</v>
      </c>
      <c r="BT126" s="56">
        <v>0</v>
      </c>
      <c r="BU126" s="56">
        <v>0</v>
      </c>
      <c r="BV126" s="56">
        <v>0</v>
      </c>
      <c r="BW126" s="56">
        <v>0</v>
      </c>
      <c r="BX126" s="56">
        <v>0</v>
      </c>
      <c r="BY126" s="56">
        <v>0</v>
      </c>
      <c r="BZ126" s="56">
        <v>0</v>
      </c>
      <c r="CA126" s="56">
        <v>0</v>
      </c>
      <c r="CB126" s="56">
        <v>0</v>
      </c>
      <c r="CC126" s="56">
        <v>0</v>
      </c>
      <c r="CD126" s="56">
        <v>0</v>
      </c>
      <c r="CE126" s="56">
        <v>0</v>
      </c>
      <c r="CF126" s="56">
        <v>0</v>
      </c>
      <c r="CG126" s="56">
        <v>0</v>
      </c>
      <c r="CH126" s="56">
        <v>0</v>
      </c>
      <c r="CI126" s="56">
        <v>0</v>
      </c>
      <c r="CJ126" s="56">
        <v>0</v>
      </c>
      <c r="CK126" s="56">
        <v>0</v>
      </c>
      <c r="CL126" s="56">
        <v>0</v>
      </c>
      <c r="CM126" s="56">
        <v>0</v>
      </c>
      <c r="CN126" s="56">
        <v>0</v>
      </c>
      <c r="CO126" s="56">
        <v>0</v>
      </c>
      <c r="CP126" s="56">
        <v>0</v>
      </c>
      <c r="CQ126" s="56">
        <v>0</v>
      </c>
      <c r="CR126" s="56">
        <v>0</v>
      </c>
      <c r="CS126" s="56">
        <v>0</v>
      </c>
      <c r="CT126" s="56">
        <v>0</v>
      </c>
      <c r="CU126" s="56">
        <v>0</v>
      </c>
      <c r="CV126" s="56">
        <v>0</v>
      </c>
      <c r="CW126" s="56">
        <v>0</v>
      </c>
      <c r="CX126" s="56">
        <v>0</v>
      </c>
      <c r="CY126" s="56">
        <v>0</v>
      </c>
      <c r="CZ126" s="56">
        <v>0</v>
      </c>
      <c r="DA126" s="56">
        <v>0</v>
      </c>
      <c r="DB126" s="56">
        <v>0</v>
      </c>
      <c r="DC126" s="56">
        <v>0</v>
      </c>
      <c r="DD126" s="56">
        <v>0</v>
      </c>
      <c r="DE126" s="56">
        <v>0</v>
      </c>
      <c r="DF126" s="56">
        <v>0</v>
      </c>
      <c r="DG126" s="63">
        <v>0</v>
      </c>
    </row>
    <row r="127" spans="1:111" ht="15.4" customHeight="1">
      <c r="A127" s="92" t="s">
        <v>1573</v>
      </c>
      <c r="B127" s="93"/>
      <c r="C127" s="93"/>
      <c r="D127" s="57" t="s">
        <v>1574</v>
      </c>
      <c r="E127" s="56">
        <v>574000</v>
      </c>
      <c r="F127" s="56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>
        <v>0</v>
      </c>
      <c r="O127" s="56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574000</v>
      </c>
      <c r="U127" s="56">
        <v>0</v>
      </c>
      <c r="V127" s="56">
        <v>0</v>
      </c>
      <c r="W127" s="56">
        <v>0</v>
      </c>
      <c r="X127" s="56">
        <v>0</v>
      </c>
      <c r="Y127" s="56">
        <v>0</v>
      </c>
      <c r="Z127" s="56">
        <v>0</v>
      </c>
      <c r="AA127" s="56">
        <v>0</v>
      </c>
      <c r="AB127" s="56">
        <v>0</v>
      </c>
      <c r="AC127" s="56">
        <v>0</v>
      </c>
      <c r="AD127" s="56">
        <v>0</v>
      </c>
      <c r="AE127" s="56">
        <v>0</v>
      </c>
      <c r="AF127" s="56">
        <v>0</v>
      </c>
      <c r="AG127" s="56">
        <v>0</v>
      </c>
      <c r="AH127" s="56">
        <v>0</v>
      </c>
      <c r="AI127" s="56">
        <v>30260</v>
      </c>
      <c r="AJ127" s="56">
        <v>0</v>
      </c>
      <c r="AK127" s="56">
        <v>0</v>
      </c>
      <c r="AL127" s="56">
        <v>0</v>
      </c>
      <c r="AM127" s="56">
        <v>0</v>
      </c>
      <c r="AN127" s="56">
        <v>0</v>
      </c>
      <c r="AO127" s="56">
        <v>543740</v>
      </c>
      <c r="AP127" s="56">
        <v>0</v>
      </c>
      <c r="AQ127" s="56">
        <v>0</v>
      </c>
      <c r="AR127" s="56">
        <v>0</v>
      </c>
      <c r="AS127" s="56">
        <v>0</v>
      </c>
      <c r="AT127" s="56">
        <v>0</v>
      </c>
      <c r="AU127" s="56">
        <v>0</v>
      </c>
      <c r="AV127" s="56">
        <v>0</v>
      </c>
      <c r="AW127" s="56">
        <v>0</v>
      </c>
      <c r="AX127" s="56">
        <v>0</v>
      </c>
      <c r="AY127" s="56">
        <v>0</v>
      </c>
      <c r="AZ127" s="56">
        <v>0</v>
      </c>
      <c r="BA127" s="56">
        <v>0</v>
      </c>
      <c r="BB127" s="56">
        <v>0</v>
      </c>
      <c r="BC127" s="56">
        <v>0</v>
      </c>
      <c r="BD127" s="56">
        <v>0</v>
      </c>
      <c r="BE127" s="56">
        <v>0</v>
      </c>
      <c r="BF127" s="56">
        <v>0</v>
      </c>
      <c r="BG127" s="56">
        <v>0</v>
      </c>
      <c r="BH127" s="56">
        <v>0</v>
      </c>
      <c r="BI127" s="56">
        <v>0</v>
      </c>
      <c r="BJ127" s="56">
        <v>0</v>
      </c>
      <c r="BK127" s="56">
        <v>0</v>
      </c>
      <c r="BL127" s="56">
        <v>0</v>
      </c>
      <c r="BM127" s="56">
        <v>0</v>
      </c>
      <c r="BN127" s="56">
        <v>0</v>
      </c>
      <c r="BO127" s="56">
        <v>0</v>
      </c>
      <c r="BP127" s="56">
        <v>0</v>
      </c>
      <c r="BQ127" s="56">
        <v>0</v>
      </c>
      <c r="BR127" s="56">
        <v>0</v>
      </c>
      <c r="BS127" s="56">
        <v>0</v>
      </c>
      <c r="BT127" s="56">
        <v>0</v>
      </c>
      <c r="BU127" s="56">
        <v>0</v>
      </c>
      <c r="BV127" s="56">
        <v>0</v>
      </c>
      <c r="BW127" s="56">
        <v>0</v>
      </c>
      <c r="BX127" s="56">
        <v>0</v>
      </c>
      <c r="BY127" s="56">
        <v>0</v>
      </c>
      <c r="BZ127" s="56">
        <v>0</v>
      </c>
      <c r="CA127" s="56">
        <v>0</v>
      </c>
      <c r="CB127" s="56">
        <v>0</v>
      </c>
      <c r="CC127" s="56">
        <v>0</v>
      </c>
      <c r="CD127" s="56">
        <v>0</v>
      </c>
      <c r="CE127" s="56">
        <v>0</v>
      </c>
      <c r="CF127" s="56">
        <v>0</v>
      </c>
      <c r="CG127" s="56">
        <v>0</v>
      </c>
      <c r="CH127" s="56">
        <v>0</v>
      </c>
      <c r="CI127" s="56">
        <v>0</v>
      </c>
      <c r="CJ127" s="56">
        <v>0</v>
      </c>
      <c r="CK127" s="56">
        <v>0</v>
      </c>
      <c r="CL127" s="56">
        <v>0</v>
      </c>
      <c r="CM127" s="56">
        <v>0</v>
      </c>
      <c r="CN127" s="56">
        <v>0</v>
      </c>
      <c r="CO127" s="56">
        <v>0</v>
      </c>
      <c r="CP127" s="56">
        <v>0</v>
      </c>
      <c r="CQ127" s="56">
        <v>0</v>
      </c>
      <c r="CR127" s="56">
        <v>0</v>
      </c>
      <c r="CS127" s="56">
        <v>0</v>
      </c>
      <c r="CT127" s="56">
        <v>0</v>
      </c>
      <c r="CU127" s="56">
        <v>0</v>
      </c>
      <c r="CV127" s="56">
        <v>0</v>
      </c>
      <c r="CW127" s="56">
        <v>0</v>
      </c>
      <c r="CX127" s="56">
        <v>0</v>
      </c>
      <c r="CY127" s="56">
        <v>0</v>
      </c>
      <c r="CZ127" s="56">
        <v>0</v>
      </c>
      <c r="DA127" s="56">
        <v>0</v>
      </c>
      <c r="DB127" s="56">
        <v>0</v>
      </c>
      <c r="DC127" s="56">
        <v>0</v>
      </c>
      <c r="DD127" s="56">
        <v>0</v>
      </c>
      <c r="DE127" s="56">
        <v>0</v>
      </c>
      <c r="DF127" s="56">
        <v>0</v>
      </c>
      <c r="DG127" s="63">
        <v>0</v>
      </c>
    </row>
    <row r="128" spans="1:111" ht="15.4" customHeight="1">
      <c r="A128" s="92" t="s">
        <v>1575</v>
      </c>
      <c r="B128" s="93"/>
      <c r="C128" s="93"/>
      <c r="D128" s="57" t="s">
        <v>1372</v>
      </c>
      <c r="E128" s="56">
        <v>74000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56">
        <v>0</v>
      </c>
      <c r="R128" s="56">
        <v>0</v>
      </c>
      <c r="S128" s="56">
        <v>0</v>
      </c>
      <c r="T128" s="56">
        <v>74000</v>
      </c>
      <c r="U128" s="56">
        <v>0</v>
      </c>
      <c r="V128" s="56">
        <v>0</v>
      </c>
      <c r="W128" s="56">
        <v>0</v>
      </c>
      <c r="X128" s="56">
        <v>0</v>
      </c>
      <c r="Y128" s="56">
        <v>0</v>
      </c>
      <c r="Z128" s="56">
        <v>0</v>
      </c>
      <c r="AA128" s="56">
        <v>0</v>
      </c>
      <c r="AB128" s="56">
        <v>0</v>
      </c>
      <c r="AC128" s="56">
        <v>0</v>
      </c>
      <c r="AD128" s="56">
        <v>0</v>
      </c>
      <c r="AE128" s="56">
        <v>0</v>
      </c>
      <c r="AF128" s="56">
        <v>0</v>
      </c>
      <c r="AG128" s="56">
        <v>0</v>
      </c>
      <c r="AH128" s="56">
        <v>0</v>
      </c>
      <c r="AI128" s="56">
        <v>30260</v>
      </c>
      <c r="AJ128" s="56">
        <v>0</v>
      </c>
      <c r="AK128" s="56">
        <v>0</v>
      </c>
      <c r="AL128" s="56">
        <v>0</v>
      </c>
      <c r="AM128" s="56">
        <v>0</v>
      </c>
      <c r="AN128" s="56">
        <v>0</v>
      </c>
      <c r="AO128" s="56">
        <v>43740</v>
      </c>
      <c r="AP128" s="56">
        <v>0</v>
      </c>
      <c r="AQ128" s="56">
        <v>0</v>
      </c>
      <c r="AR128" s="56">
        <v>0</v>
      </c>
      <c r="AS128" s="56">
        <v>0</v>
      </c>
      <c r="AT128" s="56">
        <v>0</v>
      </c>
      <c r="AU128" s="56">
        <v>0</v>
      </c>
      <c r="AV128" s="56">
        <v>0</v>
      </c>
      <c r="AW128" s="56">
        <v>0</v>
      </c>
      <c r="AX128" s="56">
        <v>0</v>
      </c>
      <c r="AY128" s="56">
        <v>0</v>
      </c>
      <c r="AZ128" s="56">
        <v>0</v>
      </c>
      <c r="BA128" s="56">
        <v>0</v>
      </c>
      <c r="BB128" s="56">
        <v>0</v>
      </c>
      <c r="BC128" s="56">
        <v>0</v>
      </c>
      <c r="BD128" s="56">
        <v>0</v>
      </c>
      <c r="BE128" s="56">
        <v>0</v>
      </c>
      <c r="BF128" s="56">
        <v>0</v>
      </c>
      <c r="BG128" s="56">
        <v>0</v>
      </c>
      <c r="BH128" s="56">
        <v>0</v>
      </c>
      <c r="BI128" s="56">
        <v>0</v>
      </c>
      <c r="BJ128" s="56">
        <v>0</v>
      </c>
      <c r="BK128" s="56">
        <v>0</v>
      </c>
      <c r="BL128" s="56">
        <v>0</v>
      </c>
      <c r="BM128" s="56">
        <v>0</v>
      </c>
      <c r="BN128" s="56">
        <v>0</v>
      </c>
      <c r="BO128" s="56">
        <v>0</v>
      </c>
      <c r="BP128" s="56">
        <v>0</v>
      </c>
      <c r="BQ128" s="56">
        <v>0</v>
      </c>
      <c r="BR128" s="56">
        <v>0</v>
      </c>
      <c r="BS128" s="56">
        <v>0</v>
      </c>
      <c r="BT128" s="56">
        <v>0</v>
      </c>
      <c r="BU128" s="56">
        <v>0</v>
      </c>
      <c r="BV128" s="56">
        <v>0</v>
      </c>
      <c r="BW128" s="56">
        <v>0</v>
      </c>
      <c r="BX128" s="56">
        <v>0</v>
      </c>
      <c r="BY128" s="56">
        <v>0</v>
      </c>
      <c r="BZ128" s="56">
        <v>0</v>
      </c>
      <c r="CA128" s="56">
        <v>0</v>
      </c>
      <c r="CB128" s="56">
        <v>0</v>
      </c>
      <c r="CC128" s="56">
        <v>0</v>
      </c>
      <c r="CD128" s="56">
        <v>0</v>
      </c>
      <c r="CE128" s="56">
        <v>0</v>
      </c>
      <c r="CF128" s="56">
        <v>0</v>
      </c>
      <c r="CG128" s="56">
        <v>0</v>
      </c>
      <c r="CH128" s="56">
        <v>0</v>
      </c>
      <c r="CI128" s="56">
        <v>0</v>
      </c>
      <c r="CJ128" s="56">
        <v>0</v>
      </c>
      <c r="CK128" s="56">
        <v>0</v>
      </c>
      <c r="CL128" s="56">
        <v>0</v>
      </c>
      <c r="CM128" s="56">
        <v>0</v>
      </c>
      <c r="CN128" s="56">
        <v>0</v>
      </c>
      <c r="CO128" s="56">
        <v>0</v>
      </c>
      <c r="CP128" s="56">
        <v>0</v>
      </c>
      <c r="CQ128" s="56">
        <v>0</v>
      </c>
      <c r="CR128" s="56">
        <v>0</v>
      </c>
      <c r="CS128" s="56">
        <v>0</v>
      </c>
      <c r="CT128" s="56">
        <v>0</v>
      </c>
      <c r="CU128" s="56">
        <v>0</v>
      </c>
      <c r="CV128" s="56">
        <v>0</v>
      </c>
      <c r="CW128" s="56">
        <v>0</v>
      </c>
      <c r="CX128" s="56">
        <v>0</v>
      </c>
      <c r="CY128" s="56">
        <v>0</v>
      </c>
      <c r="CZ128" s="56">
        <v>0</v>
      </c>
      <c r="DA128" s="56">
        <v>0</v>
      </c>
      <c r="DB128" s="56">
        <v>0</v>
      </c>
      <c r="DC128" s="56">
        <v>0</v>
      </c>
      <c r="DD128" s="56">
        <v>0</v>
      </c>
      <c r="DE128" s="56">
        <v>0</v>
      </c>
      <c r="DF128" s="56">
        <v>0</v>
      </c>
      <c r="DG128" s="63">
        <v>0</v>
      </c>
    </row>
    <row r="129" spans="1:111" ht="15.4" customHeight="1">
      <c r="A129" s="92" t="s">
        <v>1576</v>
      </c>
      <c r="B129" s="93"/>
      <c r="C129" s="93"/>
      <c r="D129" s="57" t="s">
        <v>1577</v>
      </c>
      <c r="E129" s="56">
        <v>350000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56">
        <v>0</v>
      </c>
      <c r="R129" s="56">
        <v>0</v>
      </c>
      <c r="S129" s="56">
        <v>0</v>
      </c>
      <c r="T129" s="56">
        <v>350000</v>
      </c>
      <c r="U129" s="56">
        <v>0</v>
      </c>
      <c r="V129" s="56">
        <v>0</v>
      </c>
      <c r="W129" s="56">
        <v>0</v>
      </c>
      <c r="X129" s="56">
        <v>0</v>
      </c>
      <c r="Y129" s="56">
        <v>0</v>
      </c>
      <c r="Z129" s="56">
        <v>0</v>
      </c>
      <c r="AA129" s="56">
        <v>0</v>
      </c>
      <c r="AB129" s="56">
        <v>0</v>
      </c>
      <c r="AC129" s="56">
        <v>0</v>
      </c>
      <c r="AD129" s="56">
        <v>0</v>
      </c>
      <c r="AE129" s="56">
        <v>0</v>
      </c>
      <c r="AF129" s="56">
        <v>0</v>
      </c>
      <c r="AG129" s="56">
        <v>0</v>
      </c>
      <c r="AH129" s="56">
        <v>0</v>
      </c>
      <c r="AI129" s="56">
        <v>0</v>
      </c>
      <c r="AJ129" s="56">
        <v>0</v>
      </c>
      <c r="AK129" s="56">
        <v>0</v>
      </c>
      <c r="AL129" s="56">
        <v>0</v>
      </c>
      <c r="AM129" s="56">
        <v>0</v>
      </c>
      <c r="AN129" s="56">
        <v>0</v>
      </c>
      <c r="AO129" s="56">
        <v>350000</v>
      </c>
      <c r="AP129" s="56">
        <v>0</v>
      </c>
      <c r="AQ129" s="56">
        <v>0</v>
      </c>
      <c r="AR129" s="56">
        <v>0</v>
      </c>
      <c r="AS129" s="56">
        <v>0</v>
      </c>
      <c r="AT129" s="56">
        <v>0</v>
      </c>
      <c r="AU129" s="56">
        <v>0</v>
      </c>
      <c r="AV129" s="56">
        <v>0</v>
      </c>
      <c r="AW129" s="56">
        <v>0</v>
      </c>
      <c r="AX129" s="56">
        <v>0</v>
      </c>
      <c r="AY129" s="56">
        <v>0</v>
      </c>
      <c r="AZ129" s="56">
        <v>0</v>
      </c>
      <c r="BA129" s="56">
        <v>0</v>
      </c>
      <c r="BB129" s="56">
        <v>0</v>
      </c>
      <c r="BC129" s="56">
        <v>0</v>
      </c>
      <c r="BD129" s="56">
        <v>0</v>
      </c>
      <c r="BE129" s="56">
        <v>0</v>
      </c>
      <c r="BF129" s="56">
        <v>0</v>
      </c>
      <c r="BG129" s="56">
        <v>0</v>
      </c>
      <c r="BH129" s="56">
        <v>0</v>
      </c>
      <c r="BI129" s="56">
        <v>0</v>
      </c>
      <c r="BJ129" s="56">
        <v>0</v>
      </c>
      <c r="BK129" s="56">
        <v>0</v>
      </c>
      <c r="BL129" s="56">
        <v>0</v>
      </c>
      <c r="BM129" s="56">
        <v>0</v>
      </c>
      <c r="BN129" s="56">
        <v>0</v>
      </c>
      <c r="BO129" s="56">
        <v>0</v>
      </c>
      <c r="BP129" s="56">
        <v>0</v>
      </c>
      <c r="BQ129" s="56">
        <v>0</v>
      </c>
      <c r="BR129" s="56">
        <v>0</v>
      </c>
      <c r="BS129" s="56">
        <v>0</v>
      </c>
      <c r="BT129" s="56">
        <v>0</v>
      </c>
      <c r="BU129" s="56">
        <v>0</v>
      </c>
      <c r="BV129" s="56">
        <v>0</v>
      </c>
      <c r="BW129" s="56">
        <v>0</v>
      </c>
      <c r="BX129" s="56">
        <v>0</v>
      </c>
      <c r="BY129" s="56">
        <v>0</v>
      </c>
      <c r="BZ129" s="56">
        <v>0</v>
      </c>
      <c r="CA129" s="56">
        <v>0</v>
      </c>
      <c r="CB129" s="56">
        <v>0</v>
      </c>
      <c r="CC129" s="56">
        <v>0</v>
      </c>
      <c r="CD129" s="56">
        <v>0</v>
      </c>
      <c r="CE129" s="56">
        <v>0</v>
      </c>
      <c r="CF129" s="56">
        <v>0</v>
      </c>
      <c r="CG129" s="56">
        <v>0</v>
      </c>
      <c r="CH129" s="56">
        <v>0</v>
      </c>
      <c r="CI129" s="56">
        <v>0</v>
      </c>
      <c r="CJ129" s="56">
        <v>0</v>
      </c>
      <c r="CK129" s="56">
        <v>0</v>
      </c>
      <c r="CL129" s="56">
        <v>0</v>
      </c>
      <c r="CM129" s="56">
        <v>0</v>
      </c>
      <c r="CN129" s="56">
        <v>0</v>
      </c>
      <c r="CO129" s="56">
        <v>0</v>
      </c>
      <c r="CP129" s="56">
        <v>0</v>
      </c>
      <c r="CQ129" s="56">
        <v>0</v>
      </c>
      <c r="CR129" s="56">
        <v>0</v>
      </c>
      <c r="CS129" s="56">
        <v>0</v>
      </c>
      <c r="CT129" s="56">
        <v>0</v>
      </c>
      <c r="CU129" s="56">
        <v>0</v>
      </c>
      <c r="CV129" s="56">
        <v>0</v>
      </c>
      <c r="CW129" s="56">
        <v>0</v>
      </c>
      <c r="CX129" s="56">
        <v>0</v>
      </c>
      <c r="CY129" s="56">
        <v>0</v>
      </c>
      <c r="CZ129" s="56">
        <v>0</v>
      </c>
      <c r="DA129" s="56">
        <v>0</v>
      </c>
      <c r="DB129" s="56">
        <v>0</v>
      </c>
      <c r="DC129" s="56">
        <v>0</v>
      </c>
      <c r="DD129" s="56">
        <v>0</v>
      </c>
      <c r="DE129" s="56">
        <v>0</v>
      </c>
      <c r="DF129" s="56">
        <v>0</v>
      </c>
      <c r="DG129" s="63">
        <v>0</v>
      </c>
    </row>
    <row r="130" spans="1:111" ht="15.4" customHeight="1">
      <c r="A130" s="92" t="s">
        <v>1578</v>
      </c>
      <c r="B130" s="93"/>
      <c r="C130" s="93"/>
      <c r="D130" s="57" t="s">
        <v>1579</v>
      </c>
      <c r="E130" s="56">
        <v>150000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>
        <v>0</v>
      </c>
      <c r="O130" s="56">
        <v>0</v>
      </c>
      <c r="P130" s="56">
        <v>0</v>
      </c>
      <c r="Q130" s="56">
        <v>0</v>
      </c>
      <c r="R130" s="56">
        <v>0</v>
      </c>
      <c r="S130" s="56">
        <v>0</v>
      </c>
      <c r="T130" s="56">
        <v>150000</v>
      </c>
      <c r="U130" s="56">
        <v>0</v>
      </c>
      <c r="V130" s="56">
        <v>0</v>
      </c>
      <c r="W130" s="56">
        <v>0</v>
      </c>
      <c r="X130" s="56">
        <v>0</v>
      </c>
      <c r="Y130" s="56">
        <v>0</v>
      </c>
      <c r="Z130" s="56">
        <v>0</v>
      </c>
      <c r="AA130" s="56">
        <v>0</v>
      </c>
      <c r="AB130" s="56">
        <v>0</v>
      </c>
      <c r="AC130" s="56">
        <v>0</v>
      </c>
      <c r="AD130" s="56">
        <v>0</v>
      </c>
      <c r="AE130" s="56">
        <v>0</v>
      </c>
      <c r="AF130" s="56">
        <v>0</v>
      </c>
      <c r="AG130" s="56">
        <v>0</v>
      </c>
      <c r="AH130" s="56">
        <v>0</v>
      </c>
      <c r="AI130" s="56">
        <v>0</v>
      </c>
      <c r="AJ130" s="56">
        <v>0</v>
      </c>
      <c r="AK130" s="56">
        <v>0</v>
      </c>
      <c r="AL130" s="56">
        <v>0</v>
      </c>
      <c r="AM130" s="56">
        <v>0</v>
      </c>
      <c r="AN130" s="56">
        <v>0</v>
      </c>
      <c r="AO130" s="56">
        <v>150000</v>
      </c>
      <c r="AP130" s="56">
        <v>0</v>
      </c>
      <c r="AQ130" s="56">
        <v>0</v>
      </c>
      <c r="AR130" s="56">
        <v>0</v>
      </c>
      <c r="AS130" s="56">
        <v>0</v>
      </c>
      <c r="AT130" s="56">
        <v>0</v>
      </c>
      <c r="AU130" s="56">
        <v>0</v>
      </c>
      <c r="AV130" s="56">
        <v>0</v>
      </c>
      <c r="AW130" s="56">
        <v>0</v>
      </c>
      <c r="AX130" s="56">
        <v>0</v>
      </c>
      <c r="AY130" s="56">
        <v>0</v>
      </c>
      <c r="AZ130" s="56">
        <v>0</v>
      </c>
      <c r="BA130" s="56">
        <v>0</v>
      </c>
      <c r="BB130" s="56">
        <v>0</v>
      </c>
      <c r="BC130" s="56">
        <v>0</v>
      </c>
      <c r="BD130" s="56">
        <v>0</v>
      </c>
      <c r="BE130" s="56">
        <v>0</v>
      </c>
      <c r="BF130" s="56">
        <v>0</v>
      </c>
      <c r="BG130" s="56">
        <v>0</v>
      </c>
      <c r="BH130" s="56">
        <v>0</v>
      </c>
      <c r="BI130" s="56">
        <v>0</v>
      </c>
      <c r="BJ130" s="56">
        <v>0</v>
      </c>
      <c r="BK130" s="56">
        <v>0</v>
      </c>
      <c r="BL130" s="56">
        <v>0</v>
      </c>
      <c r="BM130" s="56">
        <v>0</v>
      </c>
      <c r="BN130" s="56">
        <v>0</v>
      </c>
      <c r="BO130" s="56">
        <v>0</v>
      </c>
      <c r="BP130" s="56">
        <v>0</v>
      </c>
      <c r="BQ130" s="56">
        <v>0</v>
      </c>
      <c r="BR130" s="56">
        <v>0</v>
      </c>
      <c r="BS130" s="56">
        <v>0</v>
      </c>
      <c r="BT130" s="56">
        <v>0</v>
      </c>
      <c r="BU130" s="56">
        <v>0</v>
      </c>
      <c r="BV130" s="56">
        <v>0</v>
      </c>
      <c r="BW130" s="56">
        <v>0</v>
      </c>
      <c r="BX130" s="56">
        <v>0</v>
      </c>
      <c r="BY130" s="56">
        <v>0</v>
      </c>
      <c r="BZ130" s="56">
        <v>0</v>
      </c>
      <c r="CA130" s="56">
        <v>0</v>
      </c>
      <c r="CB130" s="56">
        <v>0</v>
      </c>
      <c r="CC130" s="56">
        <v>0</v>
      </c>
      <c r="CD130" s="56">
        <v>0</v>
      </c>
      <c r="CE130" s="56">
        <v>0</v>
      </c>
      <c r="CF130" s="56">
        <v>0</v>
      </c>
      <c r="CG130" s="56">
        <v>0</v>
      </c>
      <c r="CH130" s="56">
        <v>0</v>
      </c>
      <c r="CI130" s="56">
        <v>0</v>
      </c>
      <c r="CJ130" s="56">
        <v>0</v>
      </c>
      <c r="CK130" s="56">
        <v>0</v>
      </c>
      <c r="CL130" s="56">
        <v>0</v>
      </c>
      <c r="CM130" s="56">
        <v>0</v>
      </c>
      <c r="CN130" s="56">
        <v>0</v>
      </c>
      <c r="CO130" s="56">
        <v>0</v>
      </c>
      <c r="CP130" s="56">
        <v>0</v>
      </c>
      <c r="CQ130" s="56">
        <v>0</v>
      </c>
      <c r="CR130" s="56">
        <v>0</v>
      </c>
      <c r="CS130" s="56">
        <v>0</v>
      </c>
      <c r="CT130" s="56">
        <v>0</v>
      </c>
      <c r="CU130" s="56">
        <v>0</v>
      </c>
      <c r="CV130" s="56">
        <v>0</v>
      </c>
      <c r="CW130" s="56">
        <v>0</v>
      </c>
      <c r="CX130" s="56">
        <v>0</v>
      </c>
      <c r="CY130" s="56">
        <v>0</v>
      </c>
      <c r="CZ130" s="56">
        <v>0</v>
      </c>
      <c r="DA130" s="56">
        <v>0</v>
      </c>
      <c r="DB130" s="56">
        <v>0</v>
      </c>
      <c r="DC130" s="56">
        <v>0</v>
      </c>
      <c r="DD130" s="56">
        <v>0</v>
      </c>
      <c r="DE130" s="56">
        <v>0</v>
      </c>
      <c r="DF130" s="56">
        <v>0</v>
      </c>
      <c r="DG130" s="63">
        <v>0</v>
      </c>
    </row>
    <row r="131" spans="1:111" ht="15.4" customHeight="1">
      <c r="A131" s="92" t="s">
        <v>1580</v>
      </c>
      <c r="B131" s="93"/>
      <c r="C131" s="93"/>
      <c r="D131" s="57" t="s">
        <v>1581</v>
      </c>
      <c r="E131" s="56">
        <v>3962756.02</v>
      </c>
      <c r="F131" s="56">
        <v>458561.04</v>
      </c>
      <c r="G131" s="56">
        <v>0</v>
      </c>
      <c r="H131" s="56">
        <v>9544</v>
      </c>
      <c r="I131" s="56">
        <v>0</v>
      </c>
      <c r="J131" s="56">
        <v>0</v>
      </c>
      <c r="K131" s="56">
        <v>0</v>
      </c>
      <c r="L131" s="56">
        <v>12602.88</v>
      </c>
      <c r="M131" s="56">
        <v>0</v>
      </c>
      <c r="N131" s="56">
        <v>0</v>
      </c>
      <c r="O131" s="56">
        <v>0</v>
      </c>
      <c r="P131" s="56">
        <v>0</v>
      </c>
      <c r="Q131" s="56">
        <v>0</v>
      </c>
      <c r="R131" s="56">
        <v>122630</v>
      </c>
      <c r="S131" s="56">
        <v>313784.15999999997</v>
      </c>
      <c r="T131" s="56">
        <v>3490886.98</v>
      </c>
      <c r="U131" s="56">
        <v>30517.35</v>
      </c>
      <c r="V131" s="56">
        <v>20765</v>
      </c>
      <c r="W131" s="56">
        <v>0</v>
      </c>
      <c r="X131" s="56">
        <v>280</v>
      </c>
      <c r="Y131" s="56">
        <v>4695.5</v>
      </c>
      <c r="Z131" s="56">
        <v>1714</v>
      </c>
      <c r="AA131" s="56">
        <v>10508.2</v>
      </c>
      <c r="AB131" s="56">
        <v>0</v>
      </c>
      <c r="AC131" s="56">
        <v>0</v>
      </c>
      <c r="AD131" s="56">
        <v>506.53</v>
      </c>
      <c r="AE131" s="56">
        <v>0</v>
      </c>
      <c r="AF131" s="56">
        <v>890</v>
      </c>
      <c r="AG131" s="56">
        <v>3000</v>
      </c>
      <c r="AH131" s="56">
        <v>0</v>
      </c>
      <c r="AI131" s="56">
        <v>230000</v>
      </c>
      <c r="AJ131" s="56">
        <v>0</v>
      </c>
      <c r="AK131" s="56">
        <v>17860</v>
      </c>
      <c r="AL131" s="56">
        <v>0</v>
      </c>
      <c r="AM131" s="56">
        <v>0</v>
      </c>
      <c r="AN131" s="56">
        <v>883615.24</v>
      </c>
      <c r="AO131" s="56">
        <v>2286535.16</v>
      </c>
      <c r="AP131" s="56">
        <v>0</v>
      </c>
      <c r="AQ131" s="56">
        <v>0</v>
      </c>
      <c r="AR131" s="56">
        <v>0</v>
      </c>
      <c r="AS131" s="56">
        <v>0</v>
      </c>
      <c r="AT131" s="56">
        <v>0</v>
      </c>
      <c r="AU131" s="56">
        <v>0</v>
      </c>
      <c r="AV131" s="56">
        <v>0</v>
      </c>
      <c r="AW131" s="56">
        <v>0</v>
      </c>
      <c r="AX131" s="56">
        <v>0</v>
      </c>
      <c r="AY131" s="56">
        <v>0</v>
      </c>
      <c r="AZ131" s="56">
        <v>0</v>
      </c>
      <c r="BA131" s="56">
        <v>0</v>
      </c>
      <c r="BB131" s="56">
        <v>0</v>
      </c>
      <c r="BC131" s="56">
        <v>0</v>
      </c>
      <c r="BD131" s="56">
        <v>0</v>
      </c>
      <c r="BE131" s="56">
        <v>0</v>
      </c>
      <c r="BF131" s="56">
        <v>0</v>
      </c>
      <c r="BG131" s="56">
        <v>0</v>
      </c>
      <c r="BH131" s="56">
        <v>0</v>
      </c>
      <c r="BI131" s="56">
        <v>0</v>
      </c>
      <c r="BJ131" s="56">
        <v>0</v>
      </c>
      <c r="BK131" s="56">
        <v>0</v>
      </c>
      <c r="BL131" s="56">
        <v>0</v>
      </c>
      <c r="BM131" s="56">
        <v>0</v>
      </c>
      <c r="BN131" s="56">
        <v>0</v>
      </c>
      <c r="BO131" s="56">
        <v>0</v>
      </c>
      <c r="BP131" s="56">
        <v>0</v>
      </c>
      <c r="BQ131" s="56">
        <v>0</v>
      </c>
      <c r="BR131" s="56">
        <v>0</v>
      </c>
      <c r="BS131" s="56">
        <v>0</v>
      </c>
      <c r="BT131" s="56">
        <v>0</v>
      </c>
      <c r="BU131" s="56">
        <v>0</v>
      </c>
      <c r="BV131" s="56">
        <v>0</v>
      </c>
      <c r="BW131" s="56">
        <v>0</v>
      </c>
      <c r="BX131" s="56">
        <v>0</v>
      </c>
      <c r="BY131" s="56">
        <v>0</v>
      </c>
      <c r="BZ131" s="56">
        <v>13308</v>
      </c>
      <c r="CA131" s="56">
        <v>0</v>
      </c>
      <c r="CB131" s="56">
        <v>13308</v>
      </c>
      <c r="CC131" s="56">
        <v>0</v>
      </c>
      <c r="CD131" s="56">
        <v>0</v>
      </c>
      <c r="CE131" s="56">
        <v>0</v>
      </c>
      <c r="CF131" s="56">
        <v>0</v>
      </c>
      <c r="CG131" s="56">
        <v>0</v>
      </c>
      <c r="CH131" s="56">
        <v>0</v>
      </c>
      <c r="CI131" s="56">
        <v>0</v>
      </c>
      <c r="CJ131" s="56">
        <v>0</v>
      </c>
      <c r="CK131" s="56">
        <v>0</v>
      </c>
      <c r="CL131" s="56">
        <v>0</v>
      </c>
      <c r="CM131" s="56">
        <v>0</v>
      </c>
      <c r="CN131" s="56">
        <v>0</v>
      </c>
      <c r="CO131" s="56">
        <v>0</v>
      </c>
      <c r="CP131" s="56">
        <v>0</v>
      </c>
      <c r="CQ131" s="56">
        <v>0</v>
      </c>
      <c r="CR131" s="56">
        <v>0</v>
      </c>
      <c r="CS131" s="56">
        <v>0</v>
      </c>
      <c r="CT131" s="56">
        <v>0</v>
      </c>
      <c r="CU131" s="56">
        <v>0</v>
      </c>
      <c r="CV131" s="56">
        <v>0</v>
      </c>
      <c r="CW131" s="56">
        <v>0</v>
      </c>
      <c r="CX131" s="56">
        <v>0</v>
      </c>
      <c r="CY131" s="56">
        <v>0</v>
      </c>
      <c r="CZ131" s="56">
        <v>0</v>
      </c>
      <c r="DA131" s="56">
        <v>0</v>
      </c>
      <c r="DB131" s="56">
        <v>0</v>
      </c>
      <c r="DC131" s="56">
        <v>0</v>
      </c>
      <c r="DD131" s="56">
        <v>0</v>
      </c>
      <c r="DE131" s="56">
        <v>0</v>
      </c>
      <c r="DF131" s="56">
        <v>0</v>
      </c>
      <c r="DG131" s="63">
        <v>0</v>
      </c>
    </row>
    <row r="132" spans="1:111" ht="15.4" customHeight="1">
      <c r="A132" s="92" t="s">
        <v>1582</v>
      </c>
      <c r="B132" s="93"/>
      <c r="C132" s="93"/>
      <c r="D132" s="57" t="s">
        <v>1583</v>
      </c>
      <c r="E132" s="56">
        <v>3962756.02</v>
      </c>
      <c r="F132" s="56">
        <v>458561.04</v>
      </c>
      <c r="G132" s="56">
        <v>0</v>
      </c>
      <c r="H132" s="56">
        <v>9544</v>
      </c>
      <c r="I132" s="56">
        <v>0</v>
      </c>
      <c r="J132" s="56">
        <v>0</v>
      </c>
      <c r="K132" s="56">
        <v>0</v>
      </c>
      <c r="L132" s="56">
        <v>12602.88</v>
      </c>
      <c r="M132" s="56">
        <v>0</v>
      </c>
      <c r="N132" s="56">
        <v>0</v>
      </c>
      <c r="O132" s="56">
        <v>0</v>
      </c>
      <c r="P132" s="56">
        <v>0</v>
      </c>
      <c r="Q132" s="56">
        <v>0</v>
      </c>
      <c r="R132" s="56">
        <v>122630</v>
      </c>
      <c r="S132" s="56">
        <v>313784.15999999997</v>
      </c>
      <c r="T132" s="56">
        <v>3490886.98</v>
      </c>
      <c r="U132" s="56">
        <v>30517.35</v>
      </c>
      <c r="V132" s="56">
        <v>20765</v>
      </c>
      <c r="W132" s="56">
        <v>0</v>
      </c>
      <c r="X132" s="56">
        <v>280</v>
      </c>
      <c r="Y132" s="56">
        <v>4695.5</v>
      </c>
      <c r="Z132" s="56">
        <v>1714</v>
      </c>
      <c r="AA132" s="56">
        <v>10508.2</v>
      </c>
      <c r="AB132" s="56">
        <v>0</v>
      </c>
      <c r="AC132" s="56">
        <v>0</v>
      </c>
      <c r="AD132" s="56">
        <v>506.53</v>
      </c>
      <c r="AE132" s="56">
        <v>0</v>
      </c>
      <c r="AF132" s="56">
        <v>890</v>
      </c>
      <c r="AG132" s="56">
        <v>3000</v>
      </c>
      <c r="AH132" s="56">
        <v>0</v>
      </c>
      <c r="AI132" s="56">
        <v>230000</v>
      </c>
      <c r="AJ132" s="56">
        <v>0</v>
      </c>
      <c r="AK132" s="56">
        <v>17860</v>
      </c>
      <c r="AL132" s="56">
        <v>0</v>
      </c>
      <c r="AM132" s="56">
        <v>0</v>
      </c>
      <c r="AN132" s="56">
        <v>883615.24</v>
      </c>
      <c r="AO132" s="56">
        <v>2286535.16</v>
      </c>
      <c r="AP132" s="56">
        <v>0</v>
      </c>
      <c r="AQ132" s="56">
        <v>0</v>
      </c>
      <c r="AR132" s="56">
        <v>0</v>
      </c>
      <c r="AS132" s="56">
        <v>0</v>
      </c>
      <c r="AT132" s="56">
        <v>0</v>
      </c>
      <c r="AU132" s="56">
        <v>0</v>
      </c>
      <c r="AV132" s="56">
        <v>0</v>
      </c>
      <c r="AW132" s="56">
        <v>0</v>
      </c>
      <c r="AX132" s="56">
        <v>0</v>
      </c>
      <c r="AY132" s="56">
        <v>0</v>
      </c>
      <c r="AZ132" s="56">
        <v>0</v>
      </c>
      <c r="BA132" s="56">
        <v>0</v>
      </c>
      <c r="BB132" s="56">
        <v>0</v>
      </c>
      <c r="BC132" s="56">
        <v>0</v>
      </c>
      <c r="BD132" s="56">
        <v>0</v>
      </c>
      <c r="BE132" s="56">
        <v>0</v>
      </c>
      <c r="BF132" s="56">
        <v>0</v>
      </c>
      <c r="BG132" s="56">
        <v>0</v>
      </c>
      <c r="BH132" s="56">
        <v>0</v>
      </c>
      <c r="BI132" s="56">
        <v>0</v>
      </c>
      <c r="BJ132" s="56">
        <v>0</v>
      </c>
      <c r="BK132" s="56">
        <v>0</v>
      </c>
      <c r="BL132" s="56">
        <v>0</v>
      </c>
      <c r="BM132" s="56">
        <v>0</v>
      </c>
      <c r="BN132" s="56">
        <v>0</v>
      </c>
      <c r="BO132" s="56">
        <v>0</v>
      </c>
      <c r="BP132" s="56">
        <v>0</v>
      </c>
      <c r="BQ132" s="56">
        <v>0</v>
      </c>
      <c r="BR132" s="56">
        <v>0</v>
      </c>
      <c r="BS132" s="56">
        <v>0</v>
      </c>
      <c r="BT132" s="56">
        <v>0</v>
      </c>
      <c r="BU132" s="56">
        <v>0</v>
      </c>
      <c r="BV132" s="56">
        <v>0</v>
      </c>
      <c r="BW132" s="56">
        <v>0</v>
      </c>
      <c r="BX132" s="56">
        <v>0</v>
      </c>
      <c r="BY132" s="56">
        <v>0</v>
      </c>
      <c r="BZ132" s="56">
        <v>13308</v>
      </c>
      <c r="CA132" s="56">
        <v>0</v>
      </c>
      <c r="CB132" s="56">
        <v>13308</v>
      </c>
      <c r="CC132" s="56">
        <v>0</v>
      </c>
      <c r="CD132" s="56">
        <v>0</v>
      </c>
      <c r="CE132" s="56">
        <v>0</v>
      </c>
      <c r="CF132" s="56">
        <v>0</v>
      </c>
      <c r="CG132" s="56">
        <v>0</v>
      </c>
      <c r="CH132" s="56">
        <v>0</v>
      </c>
      <c r="CI132" s="56">
        <v>0</v>
      </c>
      <c r="CJ132" s="56">
        <v>0</v>
      </c>
      <c r="CK132" s="56">
        <v>0</v>
      </c>
      <c r="CL132" s="56">
        <v>0</v>
      </c>
      <c r="CM132" s="56">
        <v>0</v>
      </c>
      <c r="CN132" s="56">
        <v>0</v>
      </c>
      <c r="CO132" s="56">
        <v>0</v>
      </c>
      <c r="CP132" s="56">
        <v>0</v>
      </c>
      <c r="CQ132" s="56">
        <v>0</v>
      </c>
      <c r="CR132" s="56">
        <v>0</v>
      </c>
      <c r="CS132" s="56">
        <v>0</v>
      </c>
      <c r="CT132" s="56">
        <v>0</v>
      </c>
      <c r="CU132" s="56">
        <v>0</v>
      </c>
      <c r="CV132" s="56">
        <v>0</v>
      </c>
      <c r="CW132" s="56">
        <v>0</v>
      </c>
      <c r="CX132" s="56">
        <v>0</v>
      </c>
      <c r="CY132" s="56">
        <v>0</v>
      </c>
      <c r="CZ132" s="56">
        <v>0</v>
      </c>
      <c r="DA132" s="56">
        <v>0</v>
      </c>
      <c r="DB132" s="56">
        <v>0</v>
      </c>
      <c r="DC132" s="56">
        <v>0</v>
      </c>
      <c r="DD132" s="56">
        <v>0</v>
      </c>
      <c r="DE132" s="56">
        <v>0</v>
      </c>
      <c r="DF132" s="56">
        <v>0</v>
      </c>
      <c r="DG132" s="63">
        <v>0</v>
      </c>
    </row>
    <row r="133" spans="1:111" ht="15.4" customHeight="1">
      <c r="A133" s="92" t="s">
        <v>1584</v>
      </c>
      <c r="B133" s="93"/>
      <c r="C133" s="93"/>
      <c r="D133" s="57" t="s">
        <v>1585</v>
      </c>
      <c r="E133" s="56">
        <v>422158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56">
        <v>0</v>
      </c>
      <c r="R133" s="56">
        <v>0</v>
      </c>
      <c r="S133" s="56">
        <v>0</v>
      </c>
      <c r="T133" s="56">
        <v>422158</v>
      </c>
      <c r="U133" s="56">
        <v>0</v>
      </c>
      <c r="V133" s="56">
        <v>0</v>
      </c>
      <c r="W133" s="56">
        <v>0</v>
      </c>
      <c r="X133" s="56">
        <v>0</v>
      </c>
      <c r="Y133" s="56">
        <v>0</v>
      </c>
      <c r="Z133" s="56">
        <v>0</v>
      </c>
      <c r="AA133" s="56">
        <v>0</v>
      </c>
      <c r="AB133" s="56">
        <v>0</v>
      </c>
      <c r="AC133" s="56">
        <v>0</v>
      </c>
      <c r="AD133" s="56">
        <v>0</v>
      </c>
      <c r="AE133" s="56">
        <v>0</v>
      </c>
      <c r="AF133" s="56">
        <v>0</v>
      </c>
      <c r="AG133" s="56">
        <v>0</v>
      </c>
      <c r="AH133" s="56">
        <v>0</v>
      </c>
      <c r="AI133" s="56">
        <v>0</v>
      </c>
      <c r="AJ133" s="56">
        <v>0</v>
      </c>
      <c r="AK133" s="56">
        <v>0</v>
      </c>
      <c r="AL133" s="56">
        <v>0</v>
      </c>
      <c r="AM133" s="56">
        <v>0</v>
      </c>
      <c r="AN133" s="56">
        <v>0</v>
      </c>
      <c r="AO133" s="56">
        <v>422158</v>
      </c>
      <c r="AP133" s="56">
        <v>0</v>
      </c>
      <c r="AQ133" s="56">
        <v>0</v>
      </c>
      <c r="AR133" s="56">
        <v>0</v>
      </c>
      <c r="AS133" s="56">
        <v>0</v>
      </c>
      <c r="AT133" s="56">
        <v>0</v>
      </c>
      <c r="AU133" s="56">
        <v>0</v>
      </c>
      <c r="AV133" s="56">
        <v>0</v>
      </c>
      <c r="AW133" s="56">
        <v>0</v>
      </c>
      <c r="AX133" s="56">
        <v>0</v>
      </c>
      <c r="AY133" s="56">
        <v>0</v>
      </c>
      <c r="AZ133" s="56">
        <v>0</v>
      </c>
      <c r="BA133" s="56">
        <v>0</v>
      </c>
      <c r="BB133" s="56">
        <v>0</v>
      </c>
      <c r="BC133" s="56">
        <v>0</v>
      </c>
      <c r="BD133" s="56">
        <v>0</v>
      </c>
      <c r="BE133" s="56">
        <v>0</v>
      </c>
      <c r="BF133" s="56">
        <v>0</v>
      </c>
      <c r="BG133" s="56">
        <v>0</v>
      </c>
      <c r="BH133" s="56">
        <v>0</v>
      </c>
      <c r="BI133" s="56">
        <v>0</v>
      </c>
      <c r="BJ133" s="56">
        <v>0</v>
      </c>
      <c r="BK133" s="56">
        <v>0</v>
      </c>
      <c r="BL133" s="56">
        <v>0</v>
      </c>
      <c r="BM133" s="56">
        <v>0</v>
      </c>
      <c r="BN133" s="56">
        <v>0</v>
      </c>
      <c r="BO133" s="56">
        <v>0</v>
      </c>
      <c r="BP133" s="56">
        <v>0</v>
      </c>
      <c r="BQ133" s="56">
        <v>0</v>
      </c>
      <c r="BR133" s="56">
        <v>0</v>
      </c>
      <c r="BS133" s="56">
        <v>0</v>
      </c>
      <c r="BT133" s="56">
        <v>0</v>
      </c>
      <c r="BU133" s="56">
        <v>0</v>
      </c>
      <c r="BV133" s="56">
        <v>0</v>
      </c>
      <c r="BW133" s="56">
        <v>0</v>
      </c>
      <c r="BX133" s="56">
        <v>0</v>
      </c>
      <c r="BY133" s="56">
        <v>0</v>
      </c>
      <c r="BZ133" s="56">
        <v>0</v>
      </c>
      <c r="CA133" s="56">
        <v>0</v>
      </c>
      <c r="CB133" s="56">
        <v>0</v>
      </c>
      <c r="CC133" s="56">
        <v>0</v>
      </c>
      <c r="CD133" s="56">
        <v>0</v>
      </c>
      <c r="CE133" s="56">
        <v>0</v>
      </c>
      <c r="CF133" s="56">
        <v>0</v>
      </c>
      <c r="CG133" s="56">
        <v>0</v>
      </c>
      <c r="CH133" s="56">
        <v>0</v>
      </c>
      <c r="CI133" s="56">
        <v>0</v>
      </c>
      <c r="CJ133" s="56">
        <v>0</v>
      </c>
      <c r="CK133" s="56">
        <v>0</v>
      </c>
      <c r="CL133" s="56">
        <v>0</v>
      </c>
      <c r="CM133" s="56">
        <v>0</v>
      </c>
      <c r="CN133" s="56">
        <v>0</v>
      </c>
      <c r="CO133" s="56">
        <v>0</v>
      </c>
      <c r="CP133" s="56">
        <v>0</v>
      </c>
      <c r="CQ133" s="56">
        <v>0</v>
      </c>
      <c r="CR133" s="56">
        <v>0</v>
      </c>
      <c r="CS133" s="56">
        <v>0</v>
      </c>
      <c r="CT133" s="56">
        <v>0</v>
      </c>
      <c r="CU133" s="56">
        <v>0</v>
      </c>
      <c r="CV133" s="56">
        <v>0</v>
      </c>
      <c r="CW133" s="56">
        <v>0</v>
      </c>
      <c r="CX133" s="56">
        <v>0</v>
      </c>
      <c r="CY133" s="56">
        <v>0</v>
      </c>
      <c r="CZ133" s="56">
        <v>0</v>
      </c>
      <c r="DA133" s="56">
        <v>0</v>
      </c>
      <c r="DB133" s="56">
        <v>0</v>
      </c>
      <c r="DC133" s="56">
        <v>0</v>
      </c>
      <c r="DD133" s="56">
        <v>0</v>
      </c>
      <c r="DE133" s="56">
        <v>0</v>
      </c>
      <c r="DF133" s="56">
        <v>0</v>
      </c>
      <c r="DG133" s="63">
        <v>0</v>
      </c>
    </row>
    <row r="134" spans="1:111" ht="15.4" customHeight="1">
      <c r="A134" s="92" t="s">
        <v>1586</v>
      </c>
      <c r="B134" s="93"/>
      <c r="C134" s="93"/>
      <c r="D134" s="57" t="s">
        <v>1587</v>
      </c>
      <c r="E134" s="56">
        <v>422158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56">
        <v>0</v>
      </c>
      <c r="R134" s="56">
        <v>0</v>
      </c>
      <c r="S134" s="56">
        <v>0</v>
      </c>
      <c r="T134" s="56">
        <v>422158</v>
      </c>
      <c r="U134" s="56">
        <v>0</v>
      </c>
      <c r="V134" s="56">
        <v>0</v>
      </c>
      <c r="W134" s="56">
        <v>0</v>
      </c>
      <c r="X134" s="56">
        <v>0</v>
      </c>
      <c r="Y134" s="56">
        <v>0</v>
      </c>
      <c r="Z134" s="56">
        <v>0</v>
      </c>
      <c r="AA134" s="56">
        <v>0</v>
      </c>
      <c r="AB134" s="56">
        <v>0</v>
      </c>
      <c r="AC134" s="56">
        <v>0</v>
      </c>
      <c r="AD134" s="56">
        <v>0</v>
      </c>
      <c r="AE134" s="56">
        <v>0</v>
      </c>
      <c r="AF134" s="56">
        <v>0</v>
      </c>
      <c r="AG134" s="56">
        <v>0</v>
      </c>
      <c r="AH134" s="56">
        <v>0</v>
      </c>
      <c r="AI134" s="56">
        <v>0</v>
      </c>
      <c r="AJ134" s="56">
        <v>0</v>
      </c>
      <c r="AK134" s="56">
        <v>0</v>
      </c>
      <c r="AL134" s="56">
        <v>0</v>
      </c>
      <c r="AM134" s="56">
        <v>0</v>
      </c>
      <c r="AN134" s="56">
        <v>0</v>
      </c>
      <c r="AO134" s="56">
        <v>422158</v>
      </c>
      <c r="AP134" s="56">
        <v>0</v>
      </c>
      <c r="AQ134" s="56">
        <v>0</v>
      </c>
      <c r="AR134" s="56">
        <v>0</v>
      </c>
      <c r="AS134" s="56">
        <v>0</v>
      </c>
      <c r="AT134" s="56">
        <v>0</v>
      </c>
      <c r="AU134" s="56">
        <v>0</v>
      </c>
      <c r="AV134" s="56">
        <v>0</v>
      </c>
      <c r="AW134" s="56">
        <v>0</v>
      </c>
      <c r="AX134" s="56">
        <v>0</v>
      </c>
      <c r="AY134" s="56">
        <v>0</v>
      </c>
      <c r="AZ134" s="56">
        <v>0</v>
      </c>
      <c r="BA134" s="56">
        <v>0</v>
      </c>
      <c r="BB134" s="56">
        <v>0</v>
      </c>
      <c r="BC134" s="56">
        <v>0</v>
      </c>
      <c r="BD134" s="56">
        <v>0</v>
      </c>
      <c r="BE134" s="56">
        <v>0</v>
      </c>
      <c r="BF134" s="56">
        <v>0</v>
      </c>
      <c r="BG134" s="56">
        <v>0</v>
      </c>
      <c r="BH134" s="56">
        <v>0</v>
      </c>
      <c r="BI134" s="56">
        <v>0</v>
      </c>
      <c r="BJ134" s="56">
        <v>0</v>
      </c>
      <c r="BK134" s="56">
        <v>0</v>
      </c>
      <c r="BL134" s="56">
        <v>0</v>
      </c>
      <c r="BM134" s="56">
        <v>0</v>
      </c>
      <c r="BN134" s="56">
        <v>0</v>
      </c>
      <c r="BO134" s="56">
        <v>0</v>
      </c>
      <c r="BP134" s="56">
        <v>0</v>
      </c>
      <c r="BQ134" s="56">
        <v>0</v>
      </c>
      <c r="BR134" s="56">
        <v>0</v>
      </c>
      <c r="BS134" s="56">
        <v>0</v>
      </c>
      <c r="BT134" s="56">
        <v>0</v>
      </c>
      <c r="BU134" s="56">
        <v>0</v>
      </c>
      <c r="BV134" s="56">
        <v>0</v>
      </c>
      <c r="BW134" s="56">
        <v>0</v>
      </c>
      <c r="BX134" s="56">
        <v>0</v>
      </c>
      <c r="BY134" s="56">
        <v>0</v>
      </c>
      <c r="BZ134" s="56">
        <v>0</v>
      </c>
      <c r="CA134" s="56">
        <v>0</v>
      </c>
      <c r="CB134" s="56">
        <v>0</v>
      </c>
      <c r="CC134" s="56">
        <v>0</v>
      </c>
      <c r="CD134" s="56">
        <v>0</v>
      </c>
      <c r="CE134" s="56">
        <v>0</v>
      </c>
      <c r="CF134" s="56">
        <v>0</v>
      </c>
      <c r="CG134" s="56">
        <v>0</v>
      </c>
      <c r="CH134" s="56">
        <v>0</v>
      </c>
      <c r="CI134" s="56">
        <v>0</v>
      </c>
      <c r="CJ134" s="56">
        <v>0</v>
      </c>
      <c r="CK134" s="56">
        <v>0</v>
      </c>
      <c r="CL134" s="56">
        <v>0</v>
      </c>
      <c r="CM134" s="56">
        <v>0</v>
      </c>
      <c r="CN134" s="56">
        <v>0</v>
      </c>
      <c r="CO134" s="56">
        <v>0</v>
      </c>
      <c r="CP134" s="56">
        <v>0</v>
      </c>
      <c r="CQ134" s="56">
        <v>0</v>
      </c>
      <c r="CR134" s="56">
        <v>0</v>
      </c>
      <c r="CS134" s="56">
        <v>0</v>
      </c>
      <c r="CT134" s="56">
        <v>0</v>
      </c>
      <c r="CU134" s="56">
        <v>0</v>
      </c>
      <c r="CV134" s="56">
        <v>0</v>
      </c>
      <c r="CW134" s="56">
        <v>0</v>
      </c>
      <c r="CX134" s="56">
        <v>0</v>
      </c>
      <c r="CY134" s="56">
        <v>0</v>
      </c>
      <c r="CZ134" s="56">
        <v>0</v>
      </c>
      <c r="DA134" s="56">
        <v>0</v>
      </c>
      <c r="DB134" s="56">
        <v>0</v>
      </c>
      <c r="DC134" s="56">
        <v>0</v>
      </c>
      <c r="DD134" s="56">
        <v>0</v>
      </c>
      <c r="DE134" s="56">
        <v>0</v>
      </c>
      <c r="DF134" s="56">
        <v>0</v>
      </c>
      <c r="DG134" s="63">
        <v>0</v>
      </c>
    </row>
    <row r="135" spans="1:111" ht="15.4" customHeight="1">
      <c r="A135" s="92" t="s">
        <v>1588</v>
      </c>
      <c r="B135" s="93"/>
      <c r="C135" s="93"/>
      <c r="D135" s="57" t="s">
        <v>589</v>
      </c>
      <c r="E135" s="56">
        <v>28724287.57</v>
      </c>
      <c r="F135" s="56">
        <v>15682430.359999999</v>
      </c>
      <c r="G135" s="56">
        <v>7445145</v>
      </c>
      <c r="H135" s="56">
        <v>1349554.55</v>
      </c>
      <c r="I135" s="56">
        <v>1421092.39</v>
      </c>
      <c r="J135" s="56">
        <v>0</v>
      </c>
      <c r="K135" s="56">
        <v>0</v>
      </c>
      <c r="L135" s="56">
        <v>429317.89</v>
      </c>
      <c r="M135" s="56">
        <v>167237.42000000001</v>
      </c>
      <c r="N135" s="56">
        <v>3322205.13</v>
      </c>
      <c r="O135" s="56">
        <v>750000</v>
      </c>
      <c r="P135" s="56">
        <v>310277.48</v>
      </c>
      <c r="Q135" s="56">
        <v>0</v>
      </c>
      <c r="R135" s="56">
        <v>477255.5</v>
      </c>
      <c r="S135" s="56">
        <v>10345</v>
      </c>
      <c r="T135" s="56">
        <v>7586749.21</v>
      </c>
      <c r="U135" s="56">
        <v>24674</v>
      </c>
      <c r="V135" s="56">
        <v>300</v>
      </c>
      <c r="W135" s="56">
        <v>0</v>
      </c>
      <c r="X135" s="56">
        <v>43</v>
      </c>
      <c r="Y135" s="56">
        <v>11964.56</v>
      </c>
      <c r="Z135" s="56">
        <v>24780</v>
      </c>
      <c r="AA135" s="56">
        <v>21751.26</v>
      </c>
      <c r="AB135" s="56">
        <v>0</v>
      </c>
      <c r="AC135" s="56">
        <v>2400</v>
      </c>
      <c r="AD135" s="56">
        <v>426586</v>
      </c>
      <c r="AE135" s="56">
        <v>0</v>
      </c>
      <c r="AF135" s="56">
        <v>31550.86</v>
      </c>
      <c r="AG135" s="56">
        <v>10800</v>
      </c>
      <c r="AH135" s="56">
        <v>9659</v>
      </c>
      <c r="AI135" s="56">
        <v>228582.5</v>
      </c>
      <c r="AJ135" s="56">
        <v>39354</v>
      </c>
      <c r="AK135" s="56">
        <v>526832</v>
      </c>
      <c r="AL135" s="56">
        <v>0</v>
      </c>
      <c r="AM135" s="56">
        <v>0</v>
      </c>
      <c r="AN135" s="56">
        <v>1154677.3</v>
      </c>
      <c r="AO135" s="56">
        <v>4665517.75</v>
      </c>
      <c r="AP135" s="56">
        <v>43127.92</v>
      </c>
      <c r="AQ135" s="56">
        <v>0</v>
      </c>
      <c r="AR135" s="56">
        <v>0</v>
      </c>
      <c r="AS135" s="56">
        <v>31792.22</v>
      </c>
      <c r="AT135" s="56">
        <v>0</v>
      </c>
      <c r="AU135" s="56">
        <v>332356.84000000003</v>
      </c>
      <c r="AV135" s="56">
        <v>3000000</v>
      </c>
      <c r="AW135" s="56">
        <v>0</v>
      </c>
      <c r="AX135" s="56">
        <v>3000000</v>
      </c>
      <c r="AY135" s="56">
        <v>0</v>
      </c>
      <c r="AZ135" s="56">
        <v>0</v>
      </c>
      <c r="BA135" s="56">
        <v>0</v>
      </c>
      <c r="BB135" s="56">
        <v>0</v>
      </c>
      <c r="BC135" s="56">
        <v>0</v>
      </c>
      <c r="BD135" s="56">
        <v>0</v>
      </c>
      <c r="BE135" s="56">
        <v>0</v>
      </c>
      <c r="BF135" s="56">
        <v>0</v>
      </c>
      <c r="BG135" s="56">
        <v>0</v>
      </c>
      <c r="BH135" s="56">
        <v>2340000</v>
      </c>
      <c r="BI135" s="56">
        <v>2340000</v>
      </c>
      <c r="BJ135" s="56">
        <v>0</v>
      </c>
      <c r="BK135" s="56">
        <v>0</v>
      </c>
      <c r="BL135" s="56">
        <v>0</v>
      </c>
      <c r="BM135" s="56">
        <v>0</v>
      </c>
      <c r="BN135" s="56">
        <v>0</v>
      </c>
      <c r="BO135" s="56">
        <v>0</v>
      </c>
      <c r="BP135" s="56">
        <v>0</v>
      </c>
      <c r="BQ135" s="56">
        <v>0</v>
      </c>
      <c r="BR135" s="56">
        <v>0</v>
      </c>
      <c r="BS135" s="56">
        <v>0</v>
      </c>
      <c r="BT135" s="56">
        <v>0</v>
      </c>
      <c r="BU135" s="56">
        <v>0</v>
      </c>
      <c r="BV135" s="56">
        <v>0</v>
      </c>
      <c r="BW135" s="56">
        <v>0</v>
      </c>
      <c r="BX135" s="56">
        <v>0</v>
      </c>
      <c r="BY135" s="56">
        <v>0</v>
      </c>
      <c r="BZ135" s="56">
        <v>115108</v>
      </c>
      <c r="CA135" s="56">
        <v>0</v>
      </c>
      <c r="CB135" s="56">
        <v>106060</v>
      </c>
      <c r="CC135" s="56">
        <v>9048</v>
      </c>
      <c r="CD135" s="56">
        <v>0</v>
      </c>
      <c r="CE135" s="56">
        <v>0</v>
      </c>
      <c r="CF135" s="56">
        <v>0</v>
      </c>
      <c r="CG135" s="56">
        <v>0</v>
      </c>
      <c r="CH135" s="56">
        <v>0</v>
      </c>
      <c r="CI135" s="56">
        <v>0</v>
      </c>
      <c r="CJ135" s="56">
        <v>0</v>
      </c>
      <c r="CK135" s="56">
        <v>0</v>
      </c>
      <c r="CL135" s="56">
        <v>0</v>
      </c>
      <c r="CM135" s="56">
        <v>0</v>
      </c>
      <c r="CN135" s="56">
        <v>0</v>
      </c>
      <c r="CO135" s="56">
        <v>0</v>
      </c>
      <c r="CP135" s="56">
        <v>0</v>
      </c>
      <c r="CQ135" s="56">
        <v>0</v>
      </c>
      <c r="CR135" s="56">
        <v>0</v>
      </c>
      <c r="CS135" s="56">
        <v>0</v>
      </c>
      <c r="CT135" s="56">
        <v>0</v>
      </c>
      <c r="CU135" s="56">
        <v>0</v>
      </c>
      <c r="CV135" s="56">
        <v>0</v>
      </c>
      <c r="CW135" s="56">
        <v>0</v>
      </c>
      <c r="CX135" s="56">
        <v>0</v>
      </c>
      <c r="CY135" s="56">
        <v>0</v>
      </c>
      <c r="CZ135" s="56">
        <v>0</v>
      </c>
      <c r="DA135" s="56">
        <v>0</v>
      </c>
      <c r="DB135" s="56">
        <v>0</v>
      </c>
      <c r="DC135" s="56">
        <v>0</v>
      </c>
      <c r="DD135" s="56">
        <v>0</v>
      </c>
      <c r="DE135" s="56">
        <v>0</v>
      </c>
      <c r="DF135" s="56">
        <v>0</v>
      </c>
      <c r="DG135" s="63">
        <v>0</v>
      </c>
    </row>
    <row r="136" spans="1:111" ht="15.4" customHeight="1">
      <c r="A136" s="92" t="s">
        <v>1589</v>
      </c>
      <c r="B136" s="93"/>
      <c r="C136" s="93"/>
      <c r="D136" s="57" t="s">
        <v>1590</v>
      </c>
      <c r="E136" s="56">
        <v>758975.34</v>
      </c>
      <c r="F136" s="56">
        <v>658975.34</v>
      </c>
      <c r="G136" s="56">
        <v>139213.5</v>
      </c>
      <c r="H136" s="56">
        <v>344522.5</v>
      </c>
      <c r="I136" s="56">
        <v>38193.39</v>
      </c>
      <c r="J136" s="56">
        <v>0</v>
      </c>
      <c r="K136" s="56">
        <v>0</v>
      </c>
      <c r="L136" s="56">
        <v>68184.320000000007</v>
      </c>
      <c r="M136" s="56">
        <v>27273.71</v>
      </c>
      <c r="N136" s="56">
        <v>0</v>
      </c>
      <c r="O136" s="56">
        <v>0</v>
      </c>
      <c r="P136" s="56">
        <v>31242.92</v>
      </c>
      <c r="Q136" s="56">
        <v>0</v>
      </c>
      <c r="R136" s="56">
        <v>0</v>
      </c>
      <c r="S136" s="56">
        <v>10345</v>
      </c>
      <c r="T136" s="56">
        <v>100000</v>
      </c>
      <c r="U136" s="56">
        <v>0</v>
      </c>
      <c r="V136" s="56">
        <v>0</v>
      </c>
      <c r="W136" s="56">
        <v>0</v>
      </c>
      <c r="X136" s="56">
        <v>0</v>
      </c>
      <c r="Y136" s="56">
        <v>0</v>
      </c>
      <c r="Z136" s="56">
        <v>0</v>
      </c>
      <c r="AA136" s="56">
        <v>0</v>
      </c>
      <c r="AB136" s="56">
        <v>0</v>
      </c>
      <c r="AC136" s="56">
        <v>0</v>
      </c>
      <c r="AD136" s="56">
        <v>0</v>
      </c>
      <c r="AE136" s="56">
        <v>0</v>
      </c>
      <c r="AF136" s="56">
        <v>0</v>
      </c>
      <c r="AG136" s="56">
        <v>0</v>
      </c>
      <c r="AH136" s="56">
        <v>0</v>
      </c>
      <c r="AI136" s="56">
        <v>0</v>
      </c>
      <c r="AJ136" s="56">
        <v>0</v>
      </c>
      <c r="AK136" s="56">
        <v>0</v>
      </c>
      <c r="AL136" s="56">
        <v>0</v>
      </c>
      <c r="AM136" s="56">
        <v>0</v>
      </c>
      <c r="AN136" s="56">
        <v>0</v>
      </c>
      <c r="AO136" s="56">
        <v>100000</v>
      </c>
      <c r="AP136" s="56">
        <v>0</v>
      </c>
      <c r="AQ136" s="56">
        <v>0</v>
      </c>
      <c r="AR136" s="56">
        <v>0</v>
      </c>
      <c r="AS136" s="56">
        <v>0</v>
      </c>
      <c r="AT136" s="56">
        <v>0</v>
      </c>
      <c r="AU136" s="56">
        <v>0</v>
      </c>
      <c r="AV136" s="56">
        <v>0</v>
      </c>
      <c r="AW136" s="56">
        <v>0</v>
      </c>
      <c r="AX136" s="56">
        <v>0</v>
      </c>
      <c r="AY136" s="56">
        <v>0</v>
      </c>
      <c r="AZ136" s="56">
        <v>0</v>
      </c>
      <c r="BA136" s="56">
        <v>0</v>
      </c>
      <c r="BB136" s="56">
        <v>0</v>
      </c>
      <c r="BC136" s="56">
        <v>0</v>
      </c>
      <c r="BD136" s="56">
        <v>0</v>
      </c>
      <c r="BE136" s="56">
        <v>0</v>
      </c>
      <c r="BF136" s="56">
        <v>0</v>
      </c>
      <c r="BG136" s="56">
        <v>0</v>
      </c>
      <c r="BH136" s="56">
        <v>0</v>
      </c>
      <c r="BI136" s="56">
        <v>0</v>
      </c>
      <c r="BJ136" s="56">
        <v>0</v>
      </c>
      <c r="BK136" s="56">
        <v>0</v>
      </c>
      <c r="BL136" s="56">
        <v>0</v>
      </c>
      <c r="BM136" s="56">
        <v>0</v>
      </c>
      <c r="BN136" s="56">
        <v>0</v>
      </c>
      <c r="BO136" s="56">
        <v>0</v>
      </c>
      <c r="BP136" s="56">
        <v>0</v>
      </c>
      <c r="BQ136" s="56">
        <v>0</v>
      </c>
      <c r="BR136" s="56">
        <v>0</v>
      </c>
      <c r="BS136" s="56">
        <v>0</v>
      </c>
      <c r="BT136" s="56">
        <v>0</v>
      </c>
      <c r="BU136" s="56">
        <v>0</v>
      </c>
      <c r="BV136" s="56">
        <v>0</v>
      </c>
      <c r="BW136" s="56">
        <v>0</v>
      </c>
      <c r="BX136" s="56">
        <v>0</v>
      </c>
      <c r="BY136" s="56">
        <v>0</v>
      </c>
      <c r="BZ136" s="56">
        <v>0</v>
      </c>
      <c r="CA136" s="56">
        <v>0</v>
      </c>
      <c r="CB136" s="56">
        <v>0</v>
      </c>
      <c r="CC136" s="56">
        <v>0</v>
      </c>
      <c r="CD136" s="56">
        <v>0</v>
      </c>
      <c r="CE136" s="56">
        <v>0</v>
      </c>
      <c r="CF136" s="56">
        <v>0</v>
      </c>
      <c r="CG136" s="56">
        <v>0</v>
      </c>
      <c r="CH136" s="56">
        <v>0</v>
      </c>
      <c r="CI136" s="56">
        <v>0</v>
      </c>
      <c r="CJ136" s="56">
        <v>0</v>
      </c>
      <c r="CK136" s="56">
        <v>0</v>
      </c>
      <c r="CL136" s="56">
        <v>0</v>
      </c>
      <c r="CM136" s="56">
        <v>0</v>
      </c>
      <c r="CN136" s="56">
        <v>0</v>
      </c>
      <c r="CO136" s="56">
        <v>0</v>
      </c>
      <c r="CP136" s="56">
        <v>0</v>
      </c>
      <c r="CQ136" s="56">
        <v>0</v>
      </c>
      <c r="CR136" s="56">
        <v>0</v>
      </c>
      <c r="CS136" s="56">
        <v>0</v>
      </c>
      <c r="CT136" s="56">
        <v>0</v>
      </c>
      <c r="CU136" s="56">
        <v>0</v>
      </c>
      <c r="CV136" s="56">
        <v>0</v>
      </c>
      <c r="CW136" s="56">
        <v>0</v>
      </c>
      <c r="CX136" s="56">
        <v>0</v>
      </c>
      <c r="CY136" s="56">
        <v>0</v>
      </c>
      <c r="CZ136" s="56">
        <v>0</v>
      </c>
      <c r="DA136" s="56">
        <v>0</v>
      </c>
      <c r="DB136" s="56">
        <v>0</v>
      </c>
      <c r="DC136" s="56">
        <v>0</v>
      </c>
      <c r="DD136" s="56">
        <v>0</v>
      </c>
      <c r="DE136" s="56">
        <v>0</v>
      </c>
      <c r="DF136" s="56">
        <v>0</v>
      </c>
      <c r="DG136" s="63">
        <v>0</v>
      </c>
    </row>
    <row r="137" spans="1:111" ht="15.4" customHeight="1">
      <c r="A137" s="92" t="s">
        <v>1591</v>
      </c>
      <c r="B137" s="93"/>
      <c r="C137" s="93"/>
      <c r="D137" s="57" t="s">
        <v>1372</v>
      </c>
      <c r="E137" s="56">
        <v>658975.34</v>
      </c>
      <c r="F137" s="56">
        <v>658975.34</v>
      </c>
      <c r="G137" s="56">
        <v>139213.5</v>
      </c>
      <c r="H137" s="56">
        <v>344522.5</v>
      </c>
      <c r="I137" s="56">
        <v>38193.39</v>
      </c>
      <c r="J137" s="56">
        <v>0</v>
      </c>
      <c r="K137" s="56">
        <v>0</v>
      </c>
      <c r="L137" s="56">
        <v>68184.320000000007</v>
      </c>
      <c r="M137" s="56">
        <v>27273.71</v>
      </c>
      <c r="N137" s="56">
        <v>0</v>
      </c>
      <c r="O137" s="56">
        <v>0</v>
      </c>
      <c r="P137" s="56">
        <v>31242.92</v>
      </c>
      <c r="Q137" s="56">
        <v>0</v>
      </c>
      <c r="R137" s="56">
        <v>0</v>
      </c>
      <c r="S137" s="56">
        <v>10345</v>
      </c>
      <c r="T137" s="56">
        <v>0</v>
      </c>
      <c r="U137" s="56">
        <v>0</v>
      </c>
      <c r="V137" s="56">
        <v>0</v>
      </c>
      <c r="W137" s="56">
        <v>0</v>
      </c>
      <c r="X137" s="56">
        <v>0</v>
      </c>
      <c r="Y137" s="56">
        <v>0</v>
      </c>
      <c r="Z137" s="56">
        <v>0</v>
      </c>
      <c r="AA137" s="56">
        <v>0</v>
      </c>
      <c r="AB137" s="56">
        <v>0</v>
      </c>
      <c r="AC137" s="56">
        <v>0</v>
      </c>
      <c r="AD137" s="56">
        <v>0</v>
      </c>
      <c r="AE137" s="56">
        <v>0</v>
      </c>
      <c r="AF137" s="56">
        <v>0</v>
      </c>
      <c r="AG137" s="56">
        <v>0</v>
      </c>
      <c r="AH137" s="56">
        <v>0</v>
      </c>
      <c r="AI137" s="56">
        <v>0</v>
      </c>
      <c r="AJ137" s="56">
        <v>0</v>
      </c>
      <c r="AK137" s="56">
        <v>0</v>
      </c>
      <c r="AL137" s="56">
        <v>0</v>
      </c>
      <c r="AM137" s="56">
        <v>0</v>
      </c>
      <c r="AN137" s="56">
        <v>0</v>
      </c>
      <c r="AO137" s="56">
        <v>0</v>
      </c>
      <c r="AP137" s="56">
        <v>0</v>
      </c>
      <c r="AQ137" s="56">
        <v>0</v>
      </c>
      <c r="AR137" s="56">
        <v>0</v>
      </c>
      <c r="AS137" s="56">
        <v>0</v>
      </c>
      <c r="AT137" s="56">
        <v>0</v>
      </c>
      <c r="AU137" s="56">
        <v>0</v>
      </c>
      <c r="AV137" s="56">
        <v>0</v>
      </c>
      <c r="AW137" s="56">
        <v>0</v>
      </c>
      <c r="AX137" s="56">
        <v>0</v>
      </c>
      <c r="AY137" s="56">
        <v>0</v>
      </c>
      <c r="AZ137" s="56">
        <v>0</v>
      </c>
      <c r="BA137" s="56">
        <v>0</v>
      </c>
      <c r="BB137" s="56">
        <v>0</v>
      </c>
      <c r="BC137" s="56">
        <v>0</v>
      </c>
      <c r="BD137" s="56">
        <v>0</v>
      </c>
      <c r="BE137" s="56">
        <v>0</v>
      </c>
      <c r="BF137" s="56">
        <v>0</v>
      </c>
      <c r="BG137" s="56">
        <v>0</v>
      </c>
      <c r="BH137" s="56">
        <v>0</v>
      </c>
      <c r="BI137" s="56">
        <v>0</v>
      </c>
      <c r="BJ137" s="56">
        <v>0</v>
      </c>
      <c r="BK137" s="56">
        <v>0</v>
      </c>
      <c r="BL137" s="56">
        <v>0</v>
      </c>
      <c r="BM137" s="56">
        <v>0</v>
      </c>
      <c r="BN137" s="56">
        <v>0</v>
      </c>
      <c r="BO137" s="56">
        <v>0</v>
      </c>
      <c r="BP137" s="56">
        <v>0</v>
      </c>
      <c r="BQ137" s="56">
        <v>0</v>
      </c>
      <c r="BR137" s="56">
        <v>0</v>
      </c>
      <c r="BS137" s="56">
        <v>0</v>
      </c>
      <c r="BT137" s="56">
        <v>0</v>
      </c>
      <c r="BU137" s="56">
        <v>0</v>
      </c>
      <c r="BV137" s="56">
        <v>0</v>
      </c>
      <c r="BW137" s="56">
        <v>0</v>
      </c>
      <c r="BX137" s="56">
        <v>0</v>
      </c>
      <c r="BY137" s="56">
        <v>0</v>
      </c>
      <c r="BZ137" s="56">
        <v>0</v>
      </c>
      <c r="CA137" s="56">
        <v>0</v>
      </c>
      <c r="CB137" s="56">
        <v>0</v>
      </c>
      <c r="CC137" s="56">
        <v>0</v>
      </c>
      <c r="CD137" s="56">
        <v>0</v>
      </c>
      <c r="CE137" s="56">
        <v>0</v>
      </c>
      <c r="CF137" s="56">
        <v>0</v>
      </c>
      <c r="CG137" s="56">
        <v>0</v>
      </c>
      <c r="CH137" s="56">
        <v>0</v>
      </c>
      <c r="CI137" s="56">
        <v>0</v>
      </c>
      <c r="CJ137" s="56">
        <v>0</v>
      </c>
      <c r="CK137" s="56">
        <v>0</v>
      </c>
      <c r="CL137" s="56">
        <v>0</v>
      </c>
      <c r="CM137" s="56">
        <v>0</v>
      </c>
      <c r="CN137" s="56">
        <v>0</v>
      </c>
      <c r="CO137" s="56">
        <v>0</v>
      </c>
      <c r="CP137" s="56">
        <v>0</v>
      </c>
      <c r="CQ137" s="56">
        <v>0</v>
      </c>
      <c r="CR137" s="56">
        <v>0</v>
      </c>
      <c r="CS137" s="56">
        <v>0</v>
      </c>
      <c r="CT137" s="56">
        <v>0</v>
      </c>
      <c r="CU137" s="56">
        <v>0</v>
      </c>
      <c r="CV137" s="56">
        <v>0</v>
      </c>
      <c r="CW137" s="56">
        <v>0</v>
      </c>
      <c r="CX137" s="56">
        <v>0</v>
      </c>
      <c r="CY137" s="56">
        <v>0</v>
      </c>
      <c r="CZ137" s="56">
        <v>0</v>
      </c>
      <c r="DA137" s="56">
        <v>0</v>
      </c>
      <c r="DB137" s="56">
        <v>0</v>
      </c>
      <c r="DC137" s="56">
        <v>0</v>
      </c>
      <c r="DD137" s="56">
        <v>0</v>
      </c>
      <c r="DE137" s="56">
        <v>0</v>
      </c>
      <c r="DF137" s="56">
        <v>0</v>
      </c>
      <c r="DG137" s="63">
        <v>0</v>
      </c>
    </row>
    <row r="138" spans="1:111" ht="15.4" customHeight="1">
      <c r="A138" s="92" t="s">
        <v>1592</v>
      </c>
      <c r="B138" s="93"/>
      <c r="C138" s="93"/>
      <c r="D138" s="57" t="s">
        <v>1593</v>
      </c>
      <c r="E138" s="56">
        <v>100000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56">
        <v>0</v>
      </c>
      <c r="R138" s="56">
        <v>0</v>
      </c>
      <c r="S138" s="56">
        <v>0</v>
      </c>
      <c r="T138" s="56">
        <v>100000</v>
      </c>
      <c r="U138" s="56">
        <v>0</v>
      </c>
      <c r="V138" s="56">
        <v>0</v>
      </c>
      <c r="W138" s="56">
        <v>0</v>
      </c>
      <c r="X138" s="56">
        <v>0</v>
      </c>
      <c r="Y138" s="56">
        <v>0</v>
      </c>
      <c r="Z138" s="56">
        <v>0</v>
      </c>
      <c r="AA138" s="56">
        <v>0</v>
      </c>
      <c r="AB138" s="56">
        <v>0</v>
      </c>
      <c r="AC138" s="56">
        <v>0</v>
      </c>
      <c r="AD138" s="56">
        <v>0</v>
      </c>
      <c r="AE138" s="56">
        <v>0</v>
      </c>
      <c r="AF138" s="56">
        <v>0</v>
      </c>
      <c r="AG138" s="56">
        <v>0</v>
      </c>
      <c r="AH138" s="56">
        <v>0</v>
      </c>
      <c r="AI138" s="56">
        <v>0</v>
      </c>
      <c r="AJ138" s="56">
        <v>0</v>
      </c>
      <c r="AK138" s="56">
        <v>0</v>
      </c>
      <c r="AL138" s="56">
        <v>0</v>
      </c>
      <c r="AM138" s="56">
        <v>0</v>
      </c>
      <c r="AN138" s="56">
        <v>0</v>
      </c>
      <c r="AO138" s="56">
        <v>100000</v>
      </c>
      <c r="AP138" s="56">
        <v>0</v>
      </c>
      <c r="AQ138" s="56">
        <v>0</v>
      </c>
      <c r="AR138" s="56">
        <v>0</v>
      </c>
      <c r="AS138" s="56">
        <v>0</v>
      </c>
      <c r="AT138" s="56">
        <v>0</v>
      </c>
      <c r="AU138" s="56">
        <v>0</v>
      </c>
      <c r="AV138" s="56">
        <v>0</v>
      </c>
      <c r="AW138" s="56">
        <v>0</v>
      </c>
      <c r="AX138" s="56">
        <v>0</v>
      </c>
      <c r="AY138" s="56">
        <v>0</v>
      </c>
      <c r="AZ138" s="56">
        <v>0</v>
      </c>
      <c r="BA138" s="56">
        <v>0</v>
      </c>
      <c r="BB138" s="56">
        <v>0</v>
      </c>
      <c r="BC138" s="56">
        <v>0</v>
      </c>
      <c r="BD138" s="56">
        <v>0</v>
      </c>
      <c r="BE138" s="56">
        <v>0</v>
      </c>
      <c r="BF138" s="56">
        <v>0</v>
      </c>
      <c r="BG138" s="56">
        <v>0</v>
      </c>
      <c r="BH138" s="56">
        <v>0</v>
      </c>
      <c r="BI138" s="56">
        <v>0</v>
      </c>
      <c r="BJ138" s="56">
        <v>0</v>
      </c>
      <c r="BK138" s="56">
        <v>0</v>
      </c>
      <c r="BL138" s="56">
        <v>0</v>
      </c>
      <c r="BM138" s="56">
        <v>0</v>
      </c>
      <c r="BN138" s="56">
        <v>0</v>
      </c>
      <c r="BO138" s="56">
        <v>0</v>
      </c>
      <c r="BP138" s="56">
        <v>0</v>
      </c>
      <c r="BQ138" s="56">
        <v>0</v>
      </c>
      <c r="BR138" s="56">
        <v>0</v>
      </c>
      <c r="BS138" s="56">
        <v>0</v>
      </c>
      <c r="BT138" s="56">
        <v>0</v>
      </c>
      <c r="BU138" s="56">
        <v>0</v>
      </c>
      <c r="BV138" s="56">
        <v>0</v>
      </c>
      <c r="BW138" s="56">
        <v>0</v>
      </c>
      <c r="BX138" s="56">
        <v>0</v>
      </c>
      <c r="BY138" s="56">
        <v>0</v>
      </c>
      <c r="BZ138" s="56">
        <v>0</v>
      </c>
      <c r="CA138" s="56">
        <v>0</v>
      </c>
      <c r="CB138" s="56">
        <v>0</v>
      </c>
      <c r="CC138" s="56">
        <v>0</v>
      </c>
      <c r="CD138" s="56">
        <v>0</v>
      </c>
      <c r="CE138" s="56">
        <v>0</v>
      </c>
      <c r="CF138" s="56">
        <v>0</v>
      </c>
      <c r="CG138" s="56">
        <v>0</v>
      </c>
      <c r="CH138" s="56">
        <v>0</v>
      </c>
      <c r="CI138" s="56">
        <v>0</v>
      </c>
      <c r="CJ138" s="56">
        <v>0</v>
      </c>
      <c r="CK138" s="56">
        <v>0</v>
      </c>
      <c r="CL138" s="56">
        <v>0</v>
      </c>
      <c r="CM138" s="56">
        <v>0</v>
      </c>
      <c r="CN138" s="56">
        <v>0</v>
      </c>
      <c r="CO138" s="56">
        <v>0</v>
      </c>
      <c r="CP138" s="56">
        <v>0</v>
      </c>
      <c r="CQ138" s="56">
        <v>0</v>
      </c>
      <c r="CR138" s="56">
        <v>0</v>
      </c>
      <c r="CS138" s="56">
        <v>0</v>
      </c>
      <c r="CT138" s="56">
        <v>0</v>
      </c>
      <c r="CU138" s="56">
        <v>0</v>
      </c>
      <c r="CV138" s="56">
        <v>0</v>
      </c>
      <c r="CW138" s="56">
        <v>0</v>
      </c>
      <c r="CX138" s="56">
        <v>0</v>
      </c>
      <c r="CY138" s="56">
        <v>0</v>
      </c>
      <c r="CZ138" s="56">
        <v>0</v>
      </c>
      <c r="DA138" s="56">
        <v>0</v>
      </c>
      <c r="DB138" s="56">
        <v>0</v>
      </c>
      <c r="DC138" s="56">
        <v>0</v>
      </c>
      <c r="DD138" s="56">
        <v>0</v>
      </c>
      <c r="DE138" s="56">
        <v>0</v>
      </c>
      <c r="DF138" s="56">
        <v>0</v>
      </c>
      <c r="DG138" s="63">
        <v>0</v>
      </c>
    </row>
    <row r="139" spans="1:111" ht="15.4" customHeight="1">
      <c r="A139" s="92" t="s">
        <v>1594</v>
      </c>
      <c r="B139" s="93"/>
      <c r="C139" s="93"/>
      <c r="D139" s="57" t="s">
        <v>1595</v>
      </c>
      <c r="E139" s="56">
        <v>12460000</v>
      </c>
      <c r="F139" s="56">
        <v>6500000</v>
      </c>
      <c r="G139" s="56">
        <v>6500000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56">
        <v>0</v>
      </c>
      <c r="R139" s="56">
        <v>0</v>
      </c>
      <c r="S139" s="56">
        <v>0</v>
      </c>
      <c r="T139" s="56">
        <v>620000</v>
      </c>
      <c r="U139" s="56">
        <v>0</v>
      </c>
      <c r="V139" s="56">
        <v>0</v>
      </c>
      <c r="W139" s="56">
        <v>0</v>
      </c>
      <c r="X139" s="56">
        <v>0</v>
      </c>
      <c r="Y139" s="56">
        <v>0</v>
      </c>
      <c r="Z139" s="56">
        <v>0</v>
      </c>
      <c r="AA139" s="56">
        <v>0</v>
      </c>
      <c r="AB139" s="56">
        <v>0</v>
      </c>
      <c r="AC139" s="56">
        <v>0</v>
      </c>
      <c r="AD139" s="56">
        <v>0</v>
      </c>
      <c r="AE139" s="56">
        <v>0</v>
      </c>
      <c r="AF139" s="56">
        <v>0</v>
      </c>
      <c r="AG139" s="56">
        <v>0</v>
      </c>
      <c r="AH139" s="56">
        <v>0</v>
      </c>
      <c r="AI139" s="56">
        <v>0</v>
      </c>
      <c r="AJ139" s="56">
        <v>0</v>
      </c>
      <c r="AK139" s="56">
        <v>420000</v>
      </c>
      <c r="AL139" s="56">
        <v>0</v>
      </c>
      <c r="AM139" s="56">
        <v>0</v>
      </c>
      <c r="AN139" s="56">
        <v>0</v>
      </c>
      <c r="AO139" s="56">
        <v>200000</v>
      </c>
      <c r="AP139" s="56">
        <v>0</v>
      </c>
      <c r="AQ139" s="56">
        <v>0</v>
      </c>
      <c r="AR139" s="56">
        <v>0</v>
      </c>
      <c r="AS139" s="56">
        <v>0</v>
      </c>
      <c r="AT139" s="56">
        <v>0</v>
      </c>
      <c r="AU139" s="56">
        <v>0</v>
      </c>
      <c r="AV139" s="56">
        <v>3000000</v>
      </c>
      <c r="AW139" s="56">
        <v>0</v>
      </c>
      <c r="AX139" s="56">
        <v>3000000</v>
      </c>
      <c r="AY139" s="56">
        <v>0</v>
      </c>
      <c r="AZ139" s="56">
        <v>0</v>
      </c>
      <c r="BA139" s="56">
        <v>0</v>
      </c>
      <c r="BB139" s="56">
        <v>0</v>
      </c>
      <c r="BC139" s="56">
        <v>0</v>
      </c>
      <c r="BD139" s="56">
        <v>0</v>
      </c>
      <c r="BE139" s="56">
        <v>0</v>
      </c>
      <c r="BF139" s="56">
        <v>0</v>
      </c>
      <c r="BG139" s="56">
        <v>0</v>
      </c>
      <c r="BH139" s="56">
        <v>2340000</v>
      </c>
      <c r="BI139" s="56">
        <v>2340000</v>
      </c>
      <c r="BJ139" s="56">
        <v>0</v>
      </c>
      <c r="BK139" s="56">
        <v>0</v>
      </c>
      <c r="BL139" s="56">
        <v>0</v>
      </c>
      <c r="BM139" s="56">
        <v>0</v>
      </c>
      <c r="BN139" s="56">
        <v>0</v>
      </c>
      <c r="BO139" s="56">
        <v>0</v>
      </c>
      <c r="BP139" s="56">
        <v>0</v>
      </c>
      <c r="BQ139" s="56">
        <v>0</v>
      </c>
      <c r="BR139" s="56">
        <v>0</v>
      </c>
      <c r="BS139" s="56">
        <v>0</v>
      </c>
      <c r="BT139" s="56">
        <v>0</v>
      </c>
      <c r="BU139" s="56">
        <v>0</v>
      </c>
      <c r="BV139" s="56">
        <v>0</v>
      </c>
      <c r="BW139" s="56">
        <v>0</v>
      </c>
      <c r="BX139" s="56">
        <v>0</v>
      </c>
      <c r="BY139" s="56">
        <v>0</v>
      </c>
      <c r="BZ139" s="56">
        <v>0</v>
      </c>
      <c r="CA139" s="56">
        <v>0</v>
      </c>
      <c r="CB139" s="56">
        <v>0</v>
      </c>
      <c r="CC139" s="56">
        <v>0</v>
      </c>
      <c r="CD139" s="56">
        <v>0</v>
      </c>
      <c r="CE139" s="56">
        <v>0</v>
      </c>
      <c r="CF139" s="56">
        <v>0</v>
      </c>
      <c r="CG139" s="56">
        <v>0</v>
      </c>
      <c r="CH139" s="56">
        <v>0</v>
      </c>
      <c r="CI139" s="56">
        <v>0</v>
      </c>
      <c r="CJ139" s="56">
        <v>0</v>
      </c>
      <c r="CK139" s="56">
        <v>0</v>
      </c>
      <c r="CL139" s="56">
        <v>0</v>
      </c>
      <c r="CM139" s="56">
        <v>0</v>
      </c>
      <c r="CN139" s="56">
        <v>0</v>
      </c>
      <c r="CO139" s="56">
        <v>0</v>
      </c>
      <c r="CP139" s="56">
        <v>0</v>
      </c>
      <c r="CQ139" s="56">
        <v>0</v>
      </c>
      <c r="CR139" s="56">
        <v>0</v>
      </c>
      <c r="CS139" s="56">
        <v>0</v>
      </c>
      <c r="CT139" s="56">
        <v>0</v>
      </c>
      <c r="CU139" s="56">
        <v>0</v>
      </c>
      <c r="CV139" s="56">
        <v>0</v>
      </c>
      <c r="CW139" s="56">
        <v>0</v>
      </c>
      <c r="CX139" s="56">
        <v>0</v>
      </c>
      <c r="CY139" s="56">
        <v>0</v>
      </c>
      <c r="CZ139" s="56">
        <v>0</v>
      </c>
      <c r="DA139" s="56">
        <v>0</v>
      </c>
      <c r="DB139" s="56">
        <v>0</v>
      </c>
      <c r="DC139" s="56">
        <v>0</v>
      </c>
      <c r="DD139" s="56">
        <v>0</v>
      </c>
      <c r="DE139" s="56">
        <v>0</v>
      </c>
      <c r="DF139" s="56">
        <v>0</v>
      </c>
      <c r="DG139" s="63">
        <v>0</v>
      </c>
    </row>
    <row r="140" spans="1:111" ht="15.4" customHeight="1">
      <c r="A140" s="92" t="s">
        <v>1596</v>
      </c>
      <c r="B140" s="93"/>
      <c r="C140" s="93"/>
      <c r="D140" s="57" t="s">
        <v>1597</v>
      </c>
      <c r="E140" s="56">
        <v>12260000</v>
      </c>
      <c r="F140" s="56">
        <v>6500000</v>
      </c>
      <c r="G140" s="56">
        <v>6500000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56">
        <v>0</v>
      </c>
      <c r="R140" s="56">
        <v>0</v>
      </c>
      <c r="S140" s="56">
        <v>0</v>
      </c>
      <c r="T140" s="56">
        <v>420000</v>
      </c>
      <c r="U140" s="56">
        <v>0</v>
      </c>
      <c r="V140" s="56">
        <v>0</v>
      </c>
      <c r="W140" s="56">
        <v>0</v>
      </c>
      <c r="X140" s="56">
        <v>0</v>
      </c>
      <c r="Y140" s="56">
        <v>0</v>
      </c>
      <c r="Z140" s="56">
        <v>0</v>
      </c>
      <c r="AA140" s="56">
        <v>0</v>
      </c>
      <c r="AB140" s="56">
        <v>0</v>
      </c>
      <c r="AC140" s="56">
        <v>0</v>
      </c>
      <c r="AD140" s="56">
        <v>0</v>
      </c>
      <c r="AE140" s="56">
        <v>0</v>
      </c>
      <c r="AF140" s="56">
        <v>0</v>
      </c>
      <c r="AG140" s="56">
        <v>0</v>
      </c>
      <c r="AH140" s="56">
        <v>0</v>
      </c>
      <c r="AI140" s="56">
        <v>0</v>
      </c>
      <c r="AJ140" s="56">
        <v>0</v>
      </c>
      <c r="AK140" s="56">
        <v>420000</v>
      </c>
      <c r="AL140" s="56">
        <v>0</v>
      </c>
      <c r="AM140" s="56">
        <v>0</v>
      </c>
      <c r="AN140" s="56">
        <v>0</v>
      </c>
      <c r="AO140" s="56">
        <v>0</v>
      </c>
      <c r="AP140" s="56">
        <v>0</v>
      </c>
      <c r="AQ140" s="56">
        <v>0</v>
      </c>
      <c r="AR140" s="56">
        <v>0</v>
      </c>
      <c r="AS140" s="56">
        <v>0</v>
      </c>
      <c r="AT140" s="56">
        <v>0</v>
      </c>
      <c r="AU140" s="56">
        <v>0</v>
      </c>
      <c r="AV140" s="56">
        <v>3000000</v>
      </c>
      <c r="AW140" s="56">
        <v>0</v>
      </c>
      <c r="AX140" s="56">
        <v>3000000</v>
      </c>
      <c r="AY140" s="56">
        <v>0</v>
      </c>
      <c r="AZ140" s="56">
        <v>0</v>
      </c>
      <c r="BA140" s="56">
        <v>0</v>
      </c>
      <c r="BB140" s="56">
        <v>0</v>
      </c>
      <c r="BC140" s="56">
        <v>0</v>
      </c>
      <c r="BD140" s="56">
        <v>0</v>
      </c>
      <c r="BE140" s="56">
        <v>0</v>
      </c>
      <c r="BF140" s="56">
        <v>0</v>
      </c>
      <c r="BG140" s="56">
        <v>0</v>
      </c>
      <c r="BH140" s="56">
        <v>2340000</v>
      </c>
      <c r="BI140" s="56">
        <v>2340000</v>
      </c>
      <c r="BJ140" s="56">
        <v>0</v>
      </c>
      <c r="BK140" s="56">
        <v>0</v>
      </c>
      <c r="BL140" s="56">
        <v>0</v>
      </c>
      <c r="BM140" s="56">
        <v>0</v>
      </c>
      <c r="BN140" s="56">
        <v>0</v>
      </c>
      <c r="BO140" s="56">
        <v>0</v>
      </c>
      <c r="BP140" s="56">
        <v>0</v>
      </c>
      <c r="BQ140" s="56">
        <v>0</v>
      </c>
      <c r="BR140" s="56">
        <v>0</v>
      </c>
      <c r="BS140" s="56">
        <v>0</v>
      </c>
      <c r="BT140" s="56">
        <v>0</v>
      </c>
      <c r="BU140" s="56">
        <v>0</v>
      </c>
      <c r="BV140" s="56">
        <v>0</v>
      </c>
      <c r="BW140" s="56">
        <v>0</v>
      </c>
      <c r="BX140" s="56">
        <v>0</v>
      </c>
      <c r="BY140" s="56">
        <v>0</v>
      </c>
      <c r="BZ140" s="56">
        <v>0</v>
      </c>
      <c r="CA140" s="56">
        <v>0</v>
      </c>
      <c r="CB140" s="56">
        <v>0</v>
      </c>
      <c r="CC140" s="56">
        <v>0</v>
      </c>
      <c r="CD140" s="56">
        <v>0</v>
      </c>
      <c r="CE140" s="56">
        <v>0</v>
      </c>
      <c r="CF140" s="56">
        <v>0</v>
      </c>
      <c r="CG140" s="56">
        <v>0</v>
      </c>
      <c r="CH140" s="56">
        <v>0</v>
      </c>
      <c r="CI140" s="56">
        <v>0</v>
      </c>
      <c r="CJ140" s="56">
        <v>0</v>
      </c>
      <c r="CK140" s="56">
        <v>0</v>
      </c>
      <c r="CL140" s="56">
        <v>0</v>
      </c>
      <c r="CM140" s="56">
        <v>0</v>
      </c>
      <c r="CN140" s="56">
        <v>0</v>
      </c>
      <c r="CO140" s="56">
        <v>0</v>
      </c>
      <c r="CP140" s="56">
        <v>0</v>
      </c>
      <c r="CQ140" s="56">
        <v>0</v>
      </c>
      <c r="CR140" s="56">
        <v>0</v>
      </c>
      <c r="CS140" s="56">
        <v>0</v>
      </c>
      <c r="CT140" s="56">
        <v>0</v>
      </c>
      <c r="CU140" s="56">
        <v>0</v>
      </c>
      <c r="CV140" s="56">
        <v>0</v>
      </c>
      <c r="CW140" s="56">
        <v>0</v>
      </c>
      <c r="CX140" s="56">
        <v>0</v>
      </c>
      <c r="CY140" s="56">
        <v>0</v>
      </c>
      <c r="CZ140" s="56">
        <v>0</v>
      </c>
      <c r="DA140" s="56">
        <v>0</v>
      </c>
      <c r="DB140" s="56">
        <v>0</v>
      </c>
      <c r="DC140" s="56">
        <v>0</v>
      </c>
      <c r="DD140" s="56">
        <v>0</v>
      </c>
      <c r="DE140" s="56">
        <v>0</v>
      </c>
      <c r="DF140" s="56">
        <v>0</v>
      </c>
      <c r="DG140" s="63">
        <v>0</v>
      </c>
    </row>
    <row r="141" spans="1:111" ht="15.4" customHeight="1">
      <c r="A141" s="92" t="s">
        <v>1598</v>
      </c>
      <c r="B141" s="93"/>
      <c r="C141" s="93"/>
      <c r="D141" s="57" t="s">
        <v>1599</v>
      </c>
      <c r="E141" s="56">
        <v>200000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56">
        <v>0</v>
      </c>
      <c r="R141" s="56">
        <v>0</v>
      </c>
      <c r="S141" s="56">
        <v>0</v>
      </c>
      <c r="T141" s="56">
        <v>200000</v>
      </c>
      <c r="U141" s="56">
        <v>0</v>
      </c>
      <c r="V141" s="56">
        <v>0</v>
      </c>
      <c r="W141" s="56">
        <v>0</v>
      </c>
      <c r="X141" s="56">
        <v>0</v>
      </c>
      <c r="Y141" s="56">
        <v>0</v>
      </c>
      <c r="Z141" s="56">
        <v>0</v>
      </c>
      <c r="AA141" s="56">
        <v>0</v>
      </c>
      <c r="AB141" s="56">
        <v>0</v>
      </c>
      <c r="AC141" s="56">
        <v>0</v>
      </c>
      <c r="AD141" s="56">
        <v>0</v>
      </c>
      <c r="AE141" s="56">
        <v>0</v>
      </c>
      <c r="AF141" s="56">
        <v>0</v>
      </c>
      <c r="AG141" s="56">
        <v>0</v>
      </c>
      <c r="AH141" s="56">
        <v>0</v>
      </c>
      <c r="AI141" s="56">
        <v>0</v>
      </c>
      <c r="AJ141" s="56">
        <v>0</v>
      </c>
      <c r="AK141" s="56">
        <v>0</v>
      </c>
      <c r="AL141" s="56">
        <v>0</v>
      </c>
      <c r="AM141" s="56">
        <v>0</v>
      </c>
      <c r="AN141" s="56">
        <v>0</v>
      </c>
      <c r="AO141" s="56">
        <v>200000</v>
      </c>
      <c r="AP141" s="56">
        <v>0</v>
      </c>
      <c r="AQ141" s="56">
        <v>0</v>
      </c>
      <c r="AR141" s="56">
        <v>0</v>
      </c>
      <c r="AS141" s="56">
        <v>0</v>
      </c>
      <c r="AT141" s="56">
        <v>0</v>
      </c>
      <c r="AU141" s="56">
        <v>0</v>
      </c>
      <c r="AV141" s="56">
        <v>0</v>
      </c>
      <c r="AW141" s="56">
        <v>0</v>
      </c>
      <c r="AX141" s="56">
        <v>0</v>
      </c>
      <c r="AY141" s="56">
        <v>0</v>
      </c>
      <c r="AZ141" s="56">
        <v>0</v>
      </c>
      <c r="BA141" s="56">
        <v>0</v>
      </c>
      <c r="BB141" s="56">
        <v>0</v>
      </c>
      <c r="BC141" s="56">
        <v>0</v>
      </c>
      <c r="BD141" s="56">
        <v>0</v>
      </c>
      <c r="BE141" s="56">
        <v>0</v>
      </c>
      <c r="BF141" s="56">
        <v>0</v>
      </c>
      <c r="BG141" s="56">
        <v>0</v>
      </c>
      <c r="BH141" s="56">
        <v>0</v>
      </c>
      <c r="BI141" s="56">
        <v>0</v>
      </c>
      <c r="BJ141" s="56">
        <v>0</v>
      </c>
      <c r="BK141" s="56">
        <v>0</v>
      </c>
      <c r="BL141" s="56">
        <v>0</v>
      </c>
      <c r="BM141" s="56">
        <v>0</v>
      </c>
      <c r="BN141" s="56">
        <v>0</v>
      </c>
      <c r="BO141" s="56">
        <v>0</v>
      </c>
      <c r="BP141" s="56">
        <v>0</v>
      </c>
      <c r="BQ141" s="56">
        <v>0</v>
      </c>
      <c r="BR141" s="56">
        <v>0</v>
      </c>
      <c r="BS141" s="56">
        <v>0</v>
      </c>
      <c r="BT141" s="56">
        <v>0</v>
      </c>
      <c r="BU141" s="56">
        <v>0</v>
      </c>
      <c r="BV141" s="56">
        <v>0</v>
      </c>
      <c r="BW141" s="56">
        <v>0</v>
      </c>
      <c r="BX141" s="56">
        <v>0</v>
      </c>
      <c r="BY141" s="56">
        <v>0</v>
      </c>
      <c r="BZ141" s="56">
        <v>0</v>
      </c>
      <c r="CA141" s="56">
        <v>0</v>
      </c>
      <c r="CB141" s="56">
        <v>0</v>
      </c>
      <c r="CC141" s="56">
        <v>0</v>
      </c>
      <c r="CD141" s="56">
        <v>0</v>
      </c>
      <c r="CE141" s="56">
        <v>0</v>
      </c>
      <c r="CF141" s="56">
        <v>0</v>
      </c>
      <c r="CG141" s="56">
        <v>0</v>
      </c>
      <c r="CH141" s="56">
        <v>0</v>
      </c>
      <c r="CI141" s="56">
        <v>0</v>
      </c>
      <c r="CJ141" s="56">
        <v>0</v>
      </c>
      <c r="CK141" s="56">
        <v>0</v>
      </c>
      <c r="CL141" s="56">
        <v>0</v>
      </c>
      <c r="CM141" s="56">
        <v>0</v>
      </c>
      <c r="CN141" s="56">
        <v>0</v>
      </c>
      <c r="CO141" s="56">
        <v>0</v>
      </c>
      <c r="CP141" s="56">
        <v>0</v>
      </c>
      <c r="CQ141" s="56">
        <v>0</v>
      </c>
      <c r="CR141" s="56">
        <v>0</v>
      </c>
      <c r="CS141" s="56">
        <v>0</v>
      </c>
      <c r="CT141" s="56">
        <v>0</v>
      </c>
      <c r="CU141" s="56">
        <v>0</v>
      </c>
      <c r="CV141" s="56">
        <v>0</v>
      </c>
      <c r="CW141" s="56">
        <v>0</v>
      </c>
      <c r="CX141" s="56">
        <v>0</v>
      </c>
      <c r="CY141" s="56">
        <v>0</v>
      </c>
      <c r="CZ141" s="56">
        <v>0</v>
      </c>
      <c r="DA141" s="56">
        <v>0</v>
      </c>
      <c r="DB141" s="56">
        <v>0</v>
      </c>
      <c r="DC141" s="56">
        <v>0</v>
      </c>
      <c r="DD141" s="56">
        <v>0</v>
      </c>
      <c r="DE141" s="56">
        <v>0</v>
      </c>
      <c r="DF141" s="56">
        <v>0</v>
      </c>
      <c r="DG141" s="63">
        <v>0</v>
      </c>
    </row>
    <row r="142" spans="1:111" ht="15.4" customHeight="1">
      <c r="A142" s="92" t="s">
        <v>1600</v>
      </c>
      <c r="B142" s="93"/>
      <c r="C142" s="93"/>
      <c r="D142" s="57" t="s">
        <v>1601</v>
      </c>
      <c r="E142" s="56">
        <v>925803.85</v>
      </c>
      <c r="F142" s="56">
        <v>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56">
        <v>0</v>
      </c>
      <c r="R142" s="56">
        <v>0</v>
      </c>
      <c r="S142" s="56">
        <v>0</v>
      </c>
      <c r="T142" s="56">
        <v>925803.85</v>
      </c>
      <c r="U142" s="56">
        <v>0</v>
      </c>
      <c r="V142" s="56">
        <v>0</v>
      </c>
      <c r="W142" s="56">
        <v>0</v>
      </c>
      <c r="X142" s="56">
        <v>0</v>
      </c>
      <c r="Y142" s="56">
        <v>0</v>
      </c>
      <c r="Z142" s="56">
        <v>0</v>
      </c>
      <c r="AA142" s="56">
        <v>0</v>
      </c>
      <c r="AB142" s="56">
        <v>0</v>
      </c>
      <c r="AC142" s="56">
        <v>0</v>
      </c>
      <c r="AD142" s="56">
        <v>0</v>
      </c>
      <c r="AE142" s="56">
        <v>0</v>
      </c>
      <c r="AF142" s="56">
        <v>0</v>
      </c>
      <c r="AG142" s="56">
        <v>0</v>
      </c>
      <c r="AH142" s="56">
        <v>0</v>
      </c>
      <c r="AI142" s="56">
        <v>0</v>
      </c>
      <c r="AJ142" s="56">
        <v>0</v>
      </c>
      <c r="AK142" s="56">
        <v>0</v>
      </c>
      <c r="AL142" s="56">
        <v>0</v>
      </c>
      <c r="AM142" s="56">
        <v>0</v>
      </c>
      <c r="AN142" s="56">
        <v>0</v>
      </c>
      <c r="AO142" s="56">
        <v>925803.85</v>
      </c>
      <c r="AP142" s="56">
        <v>0</v>
      </c>
      <c r="AQ142" s="56">
        <v>0</v>
      </c>
      <c r="AR142" s="56">
        <v>0</v>
      </c>
      <c r="AS142" s="56">
        <v>0</v>
      </c>
      <c r="AT142" s="56">
        <v>0</v>
      </c>
      <c r="AU142" s="56">
        <v>0</v>
      </c>
      <c r="AV142" s="56">
        <v>0</v>
      </c>
      <c r="AW142" s="56">
        <v>0</v>
      </c>
      <c r="AX142" s="56">
        <v>0</v>
      </c>
      <c r="AY142" s="56">
        <v>0</v>
      </c>
      <c r="AZ142" s="56">
        <v>0</v>
      </c>
      <c r="BA142" s="56">
        <v>0</v>
      </c>
      <c r="BB142" s="56">
        <v>0</v>
      </c>
      <c r="BC142" s="56">
        <v>0</v>
      </c>
      <c r="BD142" s="56">
        <v>0</v>
      </c>
      <c r="BE142" s="56">
        <v>0</v>
      </c>
      <c r="BF142" s="56">
        <v>0</v>
      </c>
      <c r="BG142" s="56">
        <v>0</v>
      </c>
      <c r="BH142" s="56">
        <v>0</v>
      </c>
      <c r="BI142" s="56">
        <v>0</v>
      </c>
      <c r="BJ142" s="56">
        <v>0</v>
      </c>
      <c r="BK142" s="56">
        <v>0</v>
      </c>
      <c r="BL142" s="56">
        <v>0</v>
      </c>
      <c r="BM142" s="56">
        <v>0</v>
      </c>
      <c r="BN142" s="56">
        <v>0</v>
      </c>
      <c r="BO142" s="56">
        <v>0</v>
      </c>
      <c r="BP142" s="56">
        <v>0</v>
      </c>
      <c r="BQ142" s="56">
        <v>0</v>
      </c>
      <c r="BR142" s="56">
        <v>0</v>
      </c>
      <c r="BS142" s="56">
        <v>0</v>
      </c>
      <c r="BT142" s="56">
        <v>0</v>
      </c>
      <c r="BU142" s="56">
        <v>0</v>
      </c>
      <c r="BV142" s="56">
        <v>0</v>
      </c>
      <c r="BW142" s="56">
        <v>0</v>
      </c>
      <c r="BX142" s="56">
        <v>0</v>
      </c>
      <c r="BY142" s="56">
        <v>0</v>
      </c>
      <c r="BZ142" s="56">
        <v>0</v>
      </c>
      <c r="CA142" s="56">
        <v>0</v>
      </c>
      <c r="CB142" s="56">
        <v>0</v>
      </c>
      <c r="CC142" s="56">
        <v>0</v>
      </c>
      <c r="CD142" s="56">
        <v>0</v>
      </c>
      <c r="CE142" s="56">
        <v>0</v>
      </c>
      <c r="CF142" s="56">
        <v>0</v>
      </c>
      <c r="CG142" s="56">
        <v>0</v>
      </c>
      <c r="CH142" s="56">
        <v>0</v>
      </c>
      <c r="CI142" s="56">
        <v>0</v>
      </c>
      <c r="CJ142" s="56">
        <v>0</v>
      </c>
      <c r="CK142" s="56">
        <v>0</v>
      </c>
      <c r="CL142" s="56">
        <v>0</v>
      </c>
      <c r="CM142" s="56">
        <v>0</v>
      </c>
      <c r="CN142" s="56">
        <v>0</v>
      </c>
      <c r="CO142" s="56">
        <v>0</v>
      </c>
      <c r="CP142" s="56">
        <v>0</v>
      </c>
      <c r="CQ142" s="56">
        <v>0</v>
      </c>
      <c r="CR142" s="56">
        <v>0</v>
      </c>
      <c r="CS142" s="56">
        <v>0</v>
      </c>
      <c r="CT142" s="56">
        <v>0</v>
      </c>
      <c r="CU142" s="56">
        <v>0</v>
      </c>
      <c r="CV142" s="56">
        <v>0</v>
      </c>
      <c r="CW142" s="56">
        <v>0</v>
      </c>
      <c r="CX142" s="56">
        <v>0</v>
      </c>
      <c r="CY142" s="56">
        <v>0</v>
      </c>
      <c r="CZ142" s="56">
        <v>0</v>
      </c>
      <c r="DA142" s="56">
        <v>0</v>
      </c>
      <c r="DB142" s="56">
        <v>0</v>
      </c>
      <c r="DC142" s="56">
        <v>0</v>
      </c>
      <c r="DD142" s="56">
        <v>0</v>
      </c>
      <c r="DE142" s="56">
        <v>0</v>
      </c>
      <c r="DF142" s="56">
        <v>0</v>
      </c>
      <c r="DG142" s="63">
        <v>0</v>
      </c>
    </row>
    <row r="143" spans="1:111" ht="15.4" customHeight="1">
      <c r="A143" s="92" t="s">
        <v>1602</v>
      </c>
      <c r="B143" s="93"/>
      <c r="C143" s="93"/>
      <c r="D143" s="57" t="s">
        <v>1603</v>
      </c>
      <c r="E143" s="56">
        <v>925803.85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56">
        <v>0</v>
      </c>
      <c r="R143" s="56">
        <v>0</v>
      </c>
      <c r="S143" s="56">
        <v>0</v>
      </c>
      <c r="T143" s="56">
        <v>925803.85</v>
      </c>
      <c r="U143" s="56">
        <v>0</v>
      </c>
      <c r="V143" s="56">
        <v>0</v>
      </c>
      <c r="W143" s="56">
        <v>0</v>
      </c>
      <c r="X143" s="56">
        <v>0</v>
      </c>
      <c r="Y143" s="56">
        <v>0</v>
      </c>
      <c r="Z143" s="56">
        <v>0</v>
      </c>
      <c r="AA143" s="56">
        <v>0</v>
      </c>
      <c r="AB143" s="56">
        <v>0</v>
      </c>
      <c r="AC143" s="56">
        <v>0</v>
      </c>
      <c r="AD143" s="56">
        <v>0</v>
      </c>
      <c r="AE143" s="56">
        <v>0</v>
      </c>
      <c r="AF143" s="56">
        <v>0</v>
      </c>
      <c r="AG143" s="56">
        <v>0</v>
      </c>
      <c r="AH143" s="56">
        <v>0</v>
      </c>
      <c r="AI143" s="56">
        <v>0</v>
      </c>
      <c r="AJ143" s="56">
        <v>0</v>
      </c>
      <c r="AK143" s="56">
        <v>0</v>
      </c>
      <c r="AL143" s="56">
        <v>0</v>
      </c>
      <c r="AM143" s="56">
        <v>0</v>
      </c>
      <c r="AN143" s="56">
        <v>0</v>
      </c>
      <c r="AO143" s="56">
        <v>925803.85</v>
      </c>
      <c r="AP143" s="56">
        <v>0</v>
      </c>
      <c r="AQ143" s="56">
        <v>0</v>
      </c>
      <c r="AR143" s="56">
        <v>0</v>
      </c>
      <c r="AS143" s="56">
        <v>0</v>
      </c>
      <c r="AT143" s="56">
        <v>0</v>
      </c>
      <c r="AU143" s="56">
        <v>0</v>
      </c>
      <c r="AV143" s="56">
        <v>0</v>
      </c>
      <c r="AW143" s="56">
        <v>0</v>
      </c>
      <c r="AX143" s="56">
        <v>0</v>
      </c>
      <c r="AY143" s="56">
        <v>0</v>
      </c>
      <c r="AZ143" s="56">
        <v>0</v>
      </c>
      <c r="BA143" s="56">
        <v>0</v>
      </c>
      <c r="BB143" s="56">
        <v>0</v>
      </c>
      <c r="BC143" s="56">
        <v>0</v>
      </c>
      <c r="BD143" s="56">
        <v>0</v>
      </c>
      <c r="BE143" s="56">
        <v>0</v>
      </c>
      <c r="BF143" s="56">
        <v>0</v>
      </c>
      <c r="BG143" s="56">
        <v>0</v>
      </c>
      <c r="BH143" s="56">
        <v>0</v>
      </c>
      <c r="BI143" s="56">
        <v>0</v>
      </c>
      <c r="BJ143" s="56">
        <v>0</v>
      </c>
      <c r="BK143" s="56">
        <v>0</v>
      </c>
      <c r="BL143" s="56">
        <v>0</v>
      </c>
      <c r="BM143" s="56">
        <v>0</v>
      </c>
      <c r="BN143" s="56">
        <v>0</v>
      </c>
      <c r="BO143" s="56">
        <v>0</v>
      </c>
      <c r="BP143" s="56">
        <v>0</v>
      </c>
      <c r="BQ143" s="56">
        <v>0</v>
      </c>
      <c r="BR143" s="56">
        <v>0</v>
      </c>
      <c r="BS143" s="56">
        <v>0</v>
      </c>
      <c r="BT143" s="56">
        <v>0</v>
      </c>
      <c r="BU143" s="56">
        <v>0</v>
      </c>
      <c r="BV143" s="56">
        <v>0</v>
      </c>
      <c r="BW143" s="56">
        <v>0</v>
      </c>
      <c r="BX143" s="56">
        <v>0</v>
      </c>
      <c r="BY143" s="56">
        <v>0</v>
      </c>
      <c r="BZ143" s="56">
        <v>0</v>
      </c>
      <c r="CA143" s="56">
        <v>0</v>
      </c>
      <c r="CB143" s="56">
        <v>0</v>
      </c>
      <c r="CC143" s="56">
        <v>0</v>
      </c>
      <c r="CD143" s="56">
        <v>0</v>
      </c>
      <c r="CE143" s="56">
        <v>0</v>
      </c>
      <c r="CF143" s="56">
        <v>0</v>
      </c>
      <c r="CG143" s="56">
        <v>0</v>
      </c>
      <c r="CH143" s="56">
        <v>0</v>
      </c>
      <c r="CI143" s="56">
        <v>0</v>
      </c>
      <c r="CJ143" s="56">
        <v>0</v>
      </c>
      <c r="CK143" s="56">
        <v>0</v>
      </c>
      <c r="CL143" s="56">
        <v>0</v>
      </c>
      <c r="CM143" s="56">
        <v>0</v>
      </c>
      <c r="CN143" s="56">
        <v>0</v>
      </c>
      <c r="CO143" s="56">
        <v>0</v>
      </c>
      <c r="CP143" s="56">
        <v>0</v>
      </c>
      <c r="CQ143" s="56">
        <v>0</v>
      </c>
      <c r="CR143" s="56">
        <v>0</v>
      </c>
      <c r="CS143" s="56">
        <v>0</v>
      </c>
      <c r="CT143" s="56">
        <v>0</v>
      </c>
      <c r="CU143" s="56">
        <v>0</v>
      </c>
      <c r="CV143" s="56">
        <v>0</v>
      </c>
      <c r="CW143" s="56">
        <v>0</v>
      </c>
      <c r="CX143" s="56">
        <v>0</v>
      </c>
      <c r="CY143" s="56">
        <v>0</v>
      </c>
      <c r="CZ143" s="56">
        <v>0</v>
      </c>
      <c r="DA143" s="56">
        <v>0</v>
      </c>
      <c r="DB143" s="56">
        <v>0</v>
      </c>
      <c r="DC143" s="56">
        <v>0</v>
      </c>
      <c r="DD143" s="56">
        <v>0</v>
      </c>
      <c r="DE143" s="56">
        <v>0</v>
      </c>
      <c r="DF143" s="56">
        <v>0</v>
      </c>
      <c r="DG143" s="63">
        <v>0</v>
      </c>
    </row>
    <row r="144" spans="1:111" ht="15.4" customHeight="1">
      <c r="A144" s="92" t="s">
        <v>1604</v>
      </c>
      <c r="B144" s="93"/>
      <c r="C144" s="93"/>
      <c r="D144" s="57" t="s">
        <v>1605</v>
      </c>
      <c r="E144" s="56">
        <v>460000</v>
      </c>
      <c r="F144" s="56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56">
        <v>0</v>
      </c>
      <c r="R144" s="56">
        <v>0</v>
      </c>
      <c r="S144" s="56">
        <v>0</v>
      </c>
      <c r="T144" s="56">
        <v>460000</v>
      </c>
      <c r="U144" s="56">
        <v>0</v>
      </c>
      <c r="V144" s="56">
        <v>0</v>
      </c>
      <c r="W144" s="56">
        <v>0</v>
      </c>
      <c r="X144" s="56">
        <v>0</v>
      </c>
      <c r="Y144" s="56">
        <v>0</v>
      </c>
      <c r="Z144" s="56">
        <v>0</v>
      </c>
      <c r="AA144" s="56">
        <v>0</v>
      </c>
      <c r="AB144" s="56">
        <v>0</v>
      </c>
      <c r="AC144" s="56">
        <v>0</v>
      </c>
      <c r="AD144" s="56">
        <v>0</v>
      </c>
      <c r="AE144" s="56">
        <v>0</v>
      </c>
      <c r="AF144" s="56">
        <v>0</v>
      </c>
      <c r="AG144" s="56">
        <v>0</v>
      </c>
      <c r="AH144" s="56">
        <v>0</v>
      </c>
      <c r="AI144" s="56">
        <v>0</v>
      </c>
      <c r="AJ144" s="56">
        <v>0</v>
      </c>
      <c r="AK144" s="56">
        <v>0</v>
      </c>
      <c r="AL144" s="56">
        <v>0</v>
      </c>
      <c r="AM144" s="56">
        <v>0</v>
      </c>
      <c r="AN144" s="56">
        <v>0</v>
      </c>
      <c r="AO144" s="56">
        <v>460000</v>
      </c>
      <c r="AP144" s="56">
        <v>0</v>
      </c>
      <c r="AQ144" s="56">
        <v>0</v>
      </c>
      <c r="AR144" s="56">
        <v>0</v>
      </c>
      <c r="AS144" s="56">
        <v>0</v>
      </c>
      <c r="AT144" s="56">
        <v>0</v>
      </c>
      <c r="AU144" s="56">
        <v>0</v>
      </c>
      <c r="AV144" s="56">
        <v>0</v>
      </c>
      <c r="AW144" s="56">
        <v>0</v>
      </c>
      <c r="AX144" s="56">
        <v>0</v>
      </c>
      <c r="AY144" s="56">
        <v>0</v>
      </c>
      <c r="AZ144" s="56">
        <v>0</v>
      </c>
      <c r="BA144" s="56">
        <v>0</v>
      </c>
      <c r="BB144" s="56">
        <v>0</v>
      </c>
      <c r="BC144" s="56">
        <v>0</v>
      </c>
      <c r="BD144" s="56">
        <v>0</v>
      </c>
      <c r="BE144" s="56">
        <v>0</v>
      </c>
      <c r="BF144" s="56">
        <v>0</v>
      </c>
      <c r="BG144" s="56">
        <v>0</v>
      </c>
      <c r="BH144" s="56">
        <v>0</v>
      </c>
      <c r="BI144" s="56">
        <v>0</v>
      </c>
      <c r="BJ144" s="56">
        <v>0</v>
      </c>
      <c r="BK144" s="56">
        <v>0</v>
      </c>
      <c r="BL144" s="56">
        <v>0</v>
      </c>
      <c r="BM144" s="56">
        <v>0</v>
      </c>
      <c r="BN144" s="56">
        <v>0</v>
      </c>
      <c r="BO144" s="56">
        <v>0</v>
      </c>
      <c r="BP144" s="56">
        <v>0</v>
      </c>
      <c r="BQ144" s="56">
        <v>0</v>
      </c>
      <c r="BR144" s="56">
        <v>0</v>
      </c>
      <c r="BS144" s="56">
        <v>0</v>
      </c>
      <c r="BT144" s="56">
        <v>0</v>
      </c>
      <c r="BU144" s="56">
        <v>0</v>
      </c>
      <c r="BV144" s="56">
        <v>0</v>
      </c>
      <c r="BW144" s="56">
        <v>0</v>
      </c>
      <c r="BX144" s="56">
        <v>0</v>
      </c>
      <c r="BY144" s="56">
        <v>0</v>
      </c>
      <c r="BZ144" s="56">
        <v>0</v>
      </c>
      <c r="CA144" s="56">
        <v>0</v>
      </c>
      <c r="CB144" s="56">
        <v>0</v>
      </c>
      <c r="CC144" s="56">
        <v>0</v>
      </c>
      <c r="CD144" s="56">
        <v>0</v>
      </c>
      <c r="CE144" s="56">
        <v>0</v>
      </c>
      <c r="CF144" s="56">
        <v>0</v>
      </c>
      <c r="CG144" s="56">
        <v>0</v>
      </c>
      <c r="CH144" s="56">
        <v>0</v>
      </c>
      <c r="CI144" s="56">
        <v>0</v>
      </c>
      <c r="CJ144" s="56">
        <v>0</v>
      </c>
      <c r="CK144" s="56">
        <v>0</v>
      </c>
      <c r="CL144" s="56">
        <v>0</v>
      </c>
      <c r="CM144" s="56">
        <v>0</v>
      </c>
      <c r="CN144" s="56">
        <v>0</v>
      </c>
      <c r="CO144" s="56">
        <v>0</v>
      </c>
      <c r="CP144" s="56">
        <v>0</v>
      </c>
      <c r="CQ144" s="56">
        <v>0</v>
      </c>
      <c r="CR144" s="56">
        <v>0</v>
      </c>
      <c r="CS144" s="56">
        <v>0</v>
      </c>
      <c r="CT144" s="56">
        <v>0</v>
      </c>
      <c r="CU144" s="56">
        <v>0</v>
      </c>
      <c r="CV144" s="56">
        <v>0</v>
      </c>
      <c r="CW144" s="56">
        <v>0</v>
      </c>
      <c r="CX144" s="56">
        <v>0</v>
      </c>
      <c r="CY144" s="56">
        <v>0</v>
      </c>
      <c r="CZ144" s="56">
        <v>0</v>
      </c>
      <c r="DA144" s="56">
        <v>0</v>
      </c>
      <c r="DB144" s="56">
        <v>0</v>
      </c>
      <c r="DC144" s="56">
        <v>0</v>
      </c>
      <c r="DD144" s="56">
        <v>0</v>
      </c>
      <c r="DE144" s="56">
        <v>0</v>
      </c>
      <c r="DF144" s="56">
        <v>0</v>
      </c>
      <c r="DG144" s="63">
        <v>0</v>
      </c>
    </row>
    <row r="145" spans="1:111" ht="15.4" customHeight="1">
      <c r="A145" s="92" t="s">
        <v>1606</v>
      </c>
      <c r="B145" s="93"/>
      <c r="C145" s="93"/>
      <c r="D145" s="57" t="s">
        <v>1607</v>
      </c>
      <c r="E145" s="56">
        <v>340000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56">
        <v>0</v>
      </c>
      <c r="R145" s="56">
        <v>0</v>
      </c>
      <c r="S145" s="56">
        <v>0</v>
      </c>
      <c r="T145" s="56">
        <v>340000</v>
      </c>
      <c r="U145" s="56">
        <v>0</v>
      </c>
      <c r="V145" s="56">
        <v>0</v>
      </c>
      <c r="W145" s="56">
        <v>0</v>
      </c>
      <c r="X145" s="56">
        <v>0</v>
      </c>
      <c r="Y145" s="56">
        <v>0</v>
      </c>
      <c r="Z145" s="56">
        <v>0</v>
      </c>
      <c r="AA145" s="56">
        <v>0</v>
      </c>
      <c r="AB145" s="56">
        <v>0</v>
      </c>
      <c r="AC145" s="56">
        <v>0</v>
      </c>
      <c r="AD145" s="56">
        <v>0</v>
      </c>
      <c r="AE145" s="56">
        <v>0</v>
      </c>
      <c r="AF145" s="56">
        <v>0</v>
      </c>
      <c r="AG145" s="56">
        <v>0</v>
      </c>
      <c r="AH145" s="56">
        <v>0</v>
      </c>
      <c r="AI145" s="56">
        <v>0</v>
      </c>
      <c r="AJ145" s="56">
        <v>0</v>
      </c>
      <c r="AK145" s="56">
        <v>0</v>
      </c>
      <c r="AL145" s="56">
        <v>0</v>
      </c>
      <c r="AM145" s="56">
        <v>0</v>
      </c>
      <c r="AN145" s="56">
        <v>0</v>
      </c>
      <c r="AO145" s="56">
        <v>340000</v>
      </c>
      <c r="AP145" s="56">
        <v>0</v>
      </c>
      <c r="AQ145" s="56">
        <v>0</v>
      </c>
      <c r="AR145" s="56">
        <v>0</v>
      </c>
      <c r="AS145" s="56">
        <v>0</v>
      </c>
      <c r="AT145" s="56">
        <v>0</v>
      </c>
      <c r="AU145" s="56">
        <v>0</v>
      </c>
      <c r="AV145" s="56">
        <v>0</v>
      </c>
      <c r="AW145" s="56">
        <v>0</v>
      </c>
      <c r="AX145" s="56">
        <v>0</v>
      </c>
      <c r="AY145" s="56">
        <v>0</v>
      </c>
      <c r="AZ145" s="56">
        <v>0</v>
      </c>
      <c r="BA145" s="56">
        <v>0</v>
      </c>
      <c r="BB145" s="56">
        <v>0</v>
      </c>
      <c r="BC145" s="56">
        <v>0</v>
      </c>
      <c r="BD145" s="56">
        <v>0</v>
      </c>
      <c r="BE145" s="56">
        <v>0</v>
      </c>
      <c r="BF145" s="56">
        <v>0</v>
      </c>
      <c r="BG145" s="56">
        <v>0</v>
      </c>
      <c r="BH145" s="56">
        <v>0</v>
      </c>
      <c r="BI145" s="56">
        <v>0</v>
      </c>
      <c r="BJ145" s="56">
        <v>0</v>
      </c>
      <c r="BK145" s="56">
        <v>0</v>
      </c>
      <c r="BL145" s="56">
        <v>0</v>
      </c>
      <c r="BM145" s="56">
        <v>0</v>
      </c>
      <c r="BN145" s="56">
        <v>0</v>
      </c>
      <c r="BO145" s="56">
        <v>0</v>
      </c>
      <c r="BP145" s="56">
        <v>0</v>
      </c>
      <c r="BQ145" s="56">
        <v>0</v>
      </c>
      <c r="BR145" s="56">
        <v>0</v>
      </c>
      <c r="BS145" s="56">
        <v>0</v>
      </c>
      <c r="BT145" s="56">
        <v>0</v>
      </c>
      <c r="BU145" s="56">
        <v>0</v>
      </c>
      <c r="BV145" s="56">
        <v>0</v>
      </c>
      <c r="BW145" s="56">
        <v>0</v>
      </c>
      <c r="BX145" s="56">
        <v>0</v>
      </c>
      <c r="BY145" s="56">
        <v>0</v>
      </c>
      <c r="BZ145" s="56">
        <v>0</v>
      </c>
      <c r="CA145" s="56">
        <v>0</v>
      </c>
      <c r="CB145" s="56">
        <v>0</v>
      </c>
      <c r="CC145" s="56">
        <v>0</v>
      </c>
      <c r="CD145" s="56">
        <v>0</v>
      </c>
      <c r="CE145" s="56">
        <v>0</v>
      </c>
      <c r="CF145" s="56">
        <v>0</v>
      </c>
      <c r="CG145" s="56">
        <v>0</v>
      </c>
      <c r="CH145" s="56">
        <v>0</v>
      </c>
      <c r="CI145" s="56">
        <v>0</v>
      </c>
      <c r="CJ145" s="56">
        <v>0</v>
      </c>
      <c r="CK145" s="56">
        <v>0</v>
      </c>
      <c r="CL145" s="56">
        <v>0</v>
      </c>
      <c r="CM145" s="56">
        <v>0</v>
      </c>
      <c r="CN145" s="56">
        <v>0</v>
      </c>
      <c r="CO145" s="56">
        <v>0</v>
      </c>
      <c r="CP145" s="56">
        <v>0</v>
      </c>
      <c r="CQ145" s="56">
        <v>0</v>
      </c>
      <c r="CR145" s="56">
        <v>0</v>
      </c>
      <c r="CS145" s="56">
        <v>0</v>
      </c>
      <c r="CT145" s="56">
        <v>0</v>
      </c>
      <c r="CU145" s="56">
        <v>0</v>
      </c>
      <c r="CV145" s="56">
        <v>0</v>
      </c>
      <c r="CW145" s="56">
        <v>0</v>
      </c>
      <c r="CX145" s="56">
        <v>0</v>
      </c>
      <c r="CY145" s="56">
        <v>0</v>
      </c>
      <c r="CZ145" s="56">
        <v>0</v>
      </c>
      <c r="DA145" s="56">
        <v>0</v>
      </c>
      <c r="DB145" s="56">
        <v>0</v>
      </c>
      <c r="DC145" s="56">
        <v>0</v>
      </c>
      <c r="DD145" s="56">
        <v>0</v>
      </c>
      <c r="DE145" s="56">
        <v>0</v>
      </c>
      <c r="DF145" s="56">
        <v>0</v>
      </c>
      <c r="DG145" s="63">
        <v>0</v>
      </c>
    </row>
    <row r="146" spans="1:111" ht="15.4" customHeight="1">
      <c r="A146" s="92" t="s">
        <v>1608</v>
      </c>
      <c r="B146" s="93"/>
      <c r="C146" s="93"/>
      <c r="D146" s="57" t="s">
        <v>1609</v>
      </c>
      <c r="E146" s="56">
        <v>120000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56">
        <v>0</v>
      </c>
      <c r="R146" s="56">
        <v>0</v>
      </c>
      <c r="S146" s="56">
        <v>0</v>
      </c>
      <c r="T146" s="56">
        <v>120000</v>
      </c>
      <c r="U146" s="56">
        <v>0</v>
      </c>
      <c r="V146" s="56">
        <v>0</v>
      </c>
      <c r="W146" s="56">
        <v>0</v>
      </c>
      <c r="X146" s="56">
        <v>0</v>
      </c>
      <c r="Y146" s="56">
        <v>0</v>
      </c>
      <c r="Z146" s="56">
        <v>0</v>
      </c>
      <c r="AA146" s="56">
        <v>0</v>
      </c>
      <c r="AB146" s="56">
        <v>0</v>
      </c>
      <c r="AC146" s="56">
        <v>0</v>
      </c>
      <c r="AD146" s="56">
        <v>0</v>
      </c>
      <c r="AE146" s="56">
        <v>0</v>
      </c>
      <c r="AF146" s="56">
        <v>0</v>
      </c>
      <c r="AG146" s="56">
        <v>0</v>
      </c>
      <c r="AH146" s="56">
        <v>0</v>
      </c>
      <c r="AI146" s="56">
        <v>0</v>
      </c>
      <c r="AJ146" s="56">
        <v>0</v>
      </c>
      <c r="AK146" s="56">
        <v>0</v>
      </c>
      <c r="AL146" s="56">
        <v>0</v>
      </c>
      <c r="AM146" s="56">
        <v>0</v>
      </c>
      <c r="AN146" s="56">
        <v>0</v>
      </c>
      <c r="AO146" s="56">
        <v>120000</v>
      </c>
      <c r="AP146" s="56">
        <v>0</v>
      </c>
      <c r="AQ146" s="56">
        <v>0</v>
      </c>
      <c r="AR146" s="56">
        <v>0</v>
      </c>
      <c r="AS146" s="56">
        <v>0</v>
      </c>
      <c r="AT146" s="56">
        <v>0</v>
      </c>
      <c r="AU146" s="56">
        <v>0</v>
      </c>
      <c r="AV146" s="56">
        <v>0</v>
      </c>
      <c r="AW146" s="56">
        <v>0</v>
      </c>
      <c r="AX146" s="56">
        <v>0</v>
      </c>
      <c r="AY146" s="56">
        <v>0</v>
      </c>
      <c r="AZ146" s="56">
        <v>0</v>
      </c>
      <c r="BA146" s="56">
        <v>0</v>
      </c>
      <c r="BB146" s="56">
        <v>0</v>
      </c>
      <c r="BC146" s="56">
        <v>0</v>
      </c>
      <c r="BD146" s="56">
        <v>0</v>
      </c>
      <c r="BE146" s="56">
        <v>0</v>
      </c>
      <c r="BF146" s="56">
        <v>0</v>
      </c>
      <c r="BG146" s="56">
        <v>0</v>
      </c>
      <c r="BH146" s="56">
        <v>0</v>
      </c>
      <c r="BI146" s="56">
        <v>0</v>
      </c>
      <c r="BJ146" s="56">
        <v>0</v>
      </c>
      <c r="BK146" s="56">
        <v>0</v>
      </c>
      <c r="BL146" s="56">
        <v>0</v>
      </c>
      <c r="BM146" s="56">
        <v>0</v>
      </c>
      <c r="BN146" s="56">
        <v>0</v>
      </c>
      <c r="BO146" s="56">
        <v>0</v>
      </c>
      <c r="BP146" s="56">
        <v>0</v>
      </c>
      <c r="BQ146" s="56">
        <v>0</v>
      </c>
      <c r="BR146" s="56">
        <v>0</v>
      </c>
      <c r="BS146" s="56">
        <v>0</v>
      </c>
      <c r="BT146" s="56">
        <v>0</v>
      </c>
      <c r="BU146" s="56">
        <v>0</v>
      </c>
      <c r="BV146" s="56">
        <v>0</v>
      </c>
      <c r="BW146" s="56">
        <v>0</v>
      </c>
      <c r="BX146" s="56">
        <v>0</v>
      </c>
      <c r="BY146" s="56">
        <v>0</v>
      </c>
      <c r="BZ146" s="56">
        <v>0</v>
      </c>
      <c r="CA146" s="56">
        <v>0</v>
      </c>
      <c r="CB146" s="56">
        <v>0</v>
      </c>
      <c r="CC146" s="56">
        <v>0</v>
      </c>
      <c r="CD146" s="56">
        <v>0</v>
      </c>
      <c r="CE146" s="56">
        <v>0</v>
      </c>
      <c r="CF146" s="56">
        <v>0</v>
      </c>
      <c r="CG146" s="56">
        <v>0</v>
      </c>
      <c r="CH146" s="56">
        <v>0</v>
      </c>
      <c r="CI146" s="56">
        <v>0</v>
      </c>
      <c r="CJ146" s="56">
        <v>0</v>
      </c>
      <c r="CK146" s="56">
        <v>0</v>
      </c>
      <c r="CL146" s="56">
        <v>0</v>
      </c>
      <c r="CM146" s="56">
        <v>0</v>
      </c>
      <c r="CN146" s="56">
        <v>0</v>
      </c>
      <c r="CO146" s="56">
        <v>0</v>
      </c>
      <c r="CP146" s="56">
        <v>0</v>
      </c>
      <c r="CQ146" s="56">
        <v>0</v>
      </c>
      <c r="CR146" s="56">
        <v>0</v>
      </c>
      <c r="CS146" s="56">
        <v>0</v>
      </c>
      <c r="CT146" s="56">
        <v>0</v>
      </c>
      <c r="CU146" s="56">
        <v>0</v>
      </c>
      <c r="CV146" s="56">
        <v>0</v>
      </c>
      <c r="CW146" s="56">
        <v>0</v>
      </c>
      <c r="CX146" s="56">
        <v>0</v>
      </c>
      <c r="CY146" s="56">
        <v>0</v>
      </c>
      <c r="CZ146" s="56">
        <v>0</v>
      </c>
      <c r="DA146" s="56">
        <v>0</v>
      </c>
      <c r="DB146" s="56">
        <v>0</v>
      </c>
      <c r="DC146" s="56">
        <v>0</v>
      </c>
      <c r="DD146" s="56">
        <v>0</v>
      </c>
      <c r="DE146" s="56">
        <v>0</v>
      </c>
      <c r="DF146" s="56">
        <v>0</v>
      </c>
      <c r="DG146" s="63">
        <v>0</v>
      </c>
    </row>
    <row r="147" spans="1:111" ht="15.4" customHeight="1">
      <c r="A147" s="92" t="s">
        <v>1610</v>
      </c>
      <c r="B147" s="93"/>
      <c r="C147" s="93"/>
      <c r="D147" s="57" t="s">
        <v>1611</v>
      </c>
      <c r="E147" s="56">
        <v>151782.5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56">
        <v>0</v>
      </c>
      <c r="R147" s="56">
        <v>0</v>
      </c>
      <c r="S147" s="56">
        <v>0</v>
      </c>
      <c r="T147" s="56">
        <v>151782.5</v>
      </c>
      <c r="U147" s="56">
        <v>0</v>
      </c>
      <c r="V147" s="56">
        <v>0</v>
      </c>
      <c r="W147" s="56">
        <v>0</v>
      </c>
      <c r="X147" s="56">
        <v>0</v>
      </c>
      <c r="Y147" s="56">
        <v>0</v>
      </c>
      <c r="Z147" s="56">
        <v>0</v>
      </c>
      <c r="AA147" s="56">
        <v>0</v>
      </c>
      <c r="AB147" s="56">
        <v>0</v>
      </c>
      <c r="AC147" s="56">
        <v>0</v>
      </c>
      <c r="AD147" s="56">
        <v>0</v>
      </c>
      <c r="AE147" s="56">
        <v>0</v>
      </c>
      <c r="AF147" s="56">
        <v>0</v>
      </c>
      <c r="AG147" s="56">
        <v>0</v>
      </c>
      <c r="AH147" s="56">
        <v>0</v>
      </c>
      <c r="AI147" s="56">
        <v>51782.5</v>
      </c>
      <c r="AJ147" s="56">
        <v>0</v>
      </c>
      <c r="AK147" s="56">
        <v>0</v>
      </c>
      <c r="AL147" s="56">
        <v>0</v>
      </c>
      <c r="AM147" s="56">
        <v>0</v>
      </c>
      <c r="AN147" s="56">
        <v>0</v>
      </c>
      <c r="AO147" s="56">
        <v>100000</v>
      </c>
      <c r="AP147" s="56">
        <v>0</v>
      </c>
      <c r="AQ147" s="56">
        <v>0</v>
      </c>
      <c r="AR147" s="56">
        <v>0</v>
      </c>
      <c r="AS147" s="56">
        <v>0</v>
      </c>
      <c r="AT147" s="56">
        <v>0</v>
      </c>
      <c r="AU147" s="56">
        <v>0</v>
      </c>
      <c r="AV147" s="56">
        <v>0</v>
      </c>
      <c r="AW147" s="56">
        <v>0</v>
      </c>
      <c r="AX147" s="56">
        <v>0</v>
      </c>
      <c r="AY147" s="56">
        <v>0</v>
      </c>
      <c r="AZ147" s="56">
        <v>0</v>
      </c>
      <c r="BA147" s="56">
        <v>0</v>
      </c>
      <c r="BB147" s="56">
        <v>0</v>
      </c>
      <c r="BC147" s="56">
        <v>0</v>
      </c>
      <c r="BD147" s="56">
        <v>0</v>
      </c>
      <c r="BE147" s="56">
        <v>0</v>
      </c>
      <c r="BF147" s="56">
        <v>0</v>
      </c>
      <c r="BG147" s="56">
        <v>0</v>
      </c>
      <c r="BH147" s="56">
        <v>0</v>
      </c>
      <c r="BI147" s="56">
        <v>0</v>
      </c>
      <c r="BJ147" s="56">
        <v>0</v>
      </c>
      <c r="BK147" s="56">
        <v>0</v>
      </c>
      <c r="BL147" s="56">
        <v>0</v>
      </c>
      <c r="BM147" s="56">
        <v>0</v>
      </c>
      <c r="BN147" s="56">
        <v>0</v>
      </c>
      <c r="BO147" s="56">
        <v>0</v>
      </c>
      <c r="BP147" s="56">
        <v>0</v>
      </c>
      <c r="BQ147" s="56">
        <v>0</v>
      </c>
      <c r="BR147" s="56">
        <v>0</v>
      </c>
      <c r="BS147" s="56">
        <v>0</v>
      </c>
      <c r="BT147" s="56">
        <v>0</v>
      </c>
      <c r="BU147" s="56">
        <v>0</v>
      </c>
      <c r="BV147" s="56">
        <v>0</v>
      </c>
      <c r="BW147" s="56">
        <v>0</v>
      </c>
      <c r="BX147" s="56">
        <v>0</v>
      </c>
      <c r="BY147" s="56">
        <v>0</v>
      </c>
      <c r="BZ147" s="56">
        <v>0</v>
      </c>
      <c r="CA147" s="56">
        <v>0</v>
      </c>
      <c r="CB147" s="56">
        <v>0</v>
      </c>
      <c r="CC147" s="56">
        <v>0</v>
      </c>
      <c r="CD147" s="56">
        <v>0</v>
      </c>
      <c r="CE147" s="56">
        <v>0</v>
      </c>
      <c r="CF147" s="56">
        <v>0</v>
      </c>
      <c r="CG147" s="56">
        <v>0</v>
      </c>
      <c r="CH147" s="56">
        <v>0</v>
      </c>
      <c r="CI147" s="56">
        <v>0</v>
      </c>
      <c r="CJ147" s="56">
        <v>0</v>
      </c>
      <c r="CK147" s="56">
        <v>0</v>
      </c>
      <c r="CL147" s="56">
        <v>0</v>
      </c>
      <c r="CM147" s="56">
        <v>0</v>
      </c>
      <c r="CN147" s="56">
        <v>0</v>
      </c>
      <c r="CO147" s="56">
        <v>0</v>
      </c>
      <c r="CP147" s="56">
        <v>0</v>
      </c>
      <c r="CQ147" s="56">
        <v>0</v>
      </c>
      <c r="CR147" s="56">
        <v>0</v>
      </c>
      <c r="CS147" s="56">
        <v>0</v>
      </c>
      <c r="CT147" s="56">
        <v>0</v>
      </c>
      <c r="CU147" s="56">
        <v>0</v>
      </c>
      <c r="CV147" s="56">
        <v>0</v>
      </c>
      <c r="CW147" s="56">
        <v>0</v>
      </c>
      <c r="CX147" s="56">
        <v>0</v>
      </c>
      <c r="CY147" s="56">
        <v>0</v>
      </c>
      <c r="CZ147" s="56">
        <v>0</v>
      </c>
      <c r="DA147" s="56">
        <v>0</v>
      </c>
      <c r="DB147" s="56">
        <v>0</v>
      </c>
      <c r="DC147" s="56">
        <v>0</v>
      </c>
      <c r="DD147" s="56">
        <v>0</v>
      </c>
      <c r="DE147" s="56">
        <v>0</v>
      </c>
      <c r="DF147" s="56">
        <v>0</v>
      </c>
      <c r="DG147" s="63">
        <v>0</v>
      </c>
    </row>
    <row r="148" spans="1:111" ht="15.4" customHeight="1">
      <c r="A148" s="92" t="s">
        <v>1612</v>
      </c>
      <c r="B148" s="93"/>
      <c r="C148" s="93"/>
      <c r="D148" s="57" t="s">
        <v>1613</v>
      </c>
      <c r="E148" s="56">
        <v>100000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56">
        <v>0</v>
      </c>
      <c r="R148" s="56">
        <v>0</v>
      </c>
      <c r="S148" s="56">
        <v>0</v>
      </c>
      <c r="T148" s="56">
        <v>100000</v>
      </c>
      <c r="U148" s="56">
        <v>0</v>
      </c>
      <c r="V148" s="56">
        <v>0</v>
      </c>
      <c r="W148" s="56">
        <v>0</v>
      </c>
      <c r="X148" s="56">
        <v>0</v>
      </c>
      <c r="Y148" s="56">
        <v>0</v>
      </c>
      <c r="Z148" s="56">
        <v>0</v>
      </c>
      <c r="AA148" s="56">
        <v>0</v>
      </c>
      <c r="AB148" s="56">
        <v>0</v>
      </c>
      <c r="AC148" s="56">
        <v>0</v>
      </c>
      <c r="AD148" s="56">
        <v>0</v>
      </c>
      <c r="AE148" s="56">
        <v>0</v>
      </c>
      <c r="AF148" s="56">
        <v>0</v>
      </c>
      <c r="AG148" s="56">
        <v>0</v>
      </c>
      <c r="AH148" s="56">
        <v>0</v>
      </c>
      <c r="AI148" s="56">
        <v>0</v>
      </c>
      <c r="AJ148" s="56">
        <v>0</v>
      </c>
      <c r="AK148" s="56">
        <v>0</v>
      </c>
      <c r="AL148" s="56">
        <v>0</v>
      </c>
      <c r="AM148" s="56">
        <v>0</v>
      </c>
      <c r="AN148" s="56">
        <v>0</v>
      </c>
      <c r="AO148" s="56">
        <v>100000</v>
      </c>
      <c r="AP148" s="56">
        <v>0</v>
      </c>
      <c r="AQ148" s="56">
        <v>0</v>
      </c>
      <c r="AR148" s="56">
        <v>0</v>
      </c>
      <c r="AS148" s="56">
        <v>0</v>
      </c>
      <c r="AT148" s="56">
        <v>0</v>
      </c>
      <c r="AU148" s="56">
        <v>0</v>
      </c>
      <c r="AV148" s="56">
        <v>0</v>
      </c>
      <c r="AW148" s="56">
        <v>0</v>
      </c>
      <c r="AX148" s="56">
        <v>0</v>
      </c>
      <c r="AY148" s="56">
        <v>0</v>
      </c>
      <c r="AZ148" s="56">
        <v>0</v>
      </c>
      <c r="BA148" s="56">
        <v>0</v>
      </c>
      <c r="BB148" s="56">
        <v>0</v>
      </c>
      <c r="BC148" s="56">
        <v>0</v>
      </c>
      <c r="BD148" s="56">
        <v>0</v>
      </c>
      <c r="BE148" s="56">
        <v>0</v>
      </c>
      <c r="BF148" s="56">
        <v>0</v>
      </c>
      <c r="BG148" s="56">
        <v>0</v>
      </c>
      <c r="BH148" s="56">
        <v>0</v>
      </c>
      <c r="BI148" s="56">
        <v>0</v>
      </c>
      <c r="BJ148" s="56">
        <v>0</v>
      </c>
      <c r="BK148" s="56">
        <v>0</v>
      </c>
      <c r="BL148" s="56">
        <v>0</v>
      </c>
      <c r="BM148" s="56">
        <v>0</v>
      </c>
      <c r="BN148" s="56">
        <v>0</v>
      </c>
      <c r="BO148" s="56">
        <v>0</v>
      </c>
      <c r="BP148" s="56">
        <v>0</v>
      </c>
      <c r="BQ148" s="56">
        <v>0</v>
      </c>
      <c r="BR148" s="56">
        <v>0</v>
      </c>
      <c r="BS148" s="56">
        <v>0</v>
      </c>
      <c r="BT148" s="56">
        <v>0</v>
      </c>
      <c r="BU148" s="56">
        <v>0</v>
      </c>
      <c r="BV148" s="56">
        <v>0</v>
      </c>
      <c r="BW148" s="56">
        <v>0</v>
      </c>
      <c r="BX148" s="56">
        <v>0</v>
      </c>
      <c r="BY148" s="56">
        <v>0</v>
      </c>
      <c r="BZ148" s="56">
        <v>0</v>
      </c>
      <c r="CA148" s="56">
        <v>0</v>
      </c>
      <c r="CB148" s="56">
        <v>0</v>
      </c>
      <c r="CC148" s="56">
        <v>0</v>
      </c>
      <c r="CD148" s="56">
        <v>0</v>
      </c>
      <c r="CE148" s="56">
        <v>0</v>
      </c>
      <c r="CF148" s="56">
        <v>0</v>
      </c>
      <c r="CG148" s="56">
        <v>0</v>
      </c>
      <c r="CH148" s="56">
        <v>0</v>
      </c>
      <c r="CI148" s="56">
        <v>0</v>
      </c>
      <c r="CJ148" s="56">
        <v>0</v>
      </c>
      <c r="CK148" s="56">
        <v>0</v>
      </c>
      <c r="CL148" s="56">
        <v>0</v>
      </c>
      <c r="CM148" s="56">
        <v>0</v>
      </c>
      <c r="CN148" s="56">
        <v>0</v>
      </c>
      <c r="CO148" s="56">
        <v>0</v>
      </c>
      <c r="CP148" s="56">
        <v>0</v>
      </c>
      <c r="CQ148" s="56">
        <v>0</v>
      </c>
      <c r="CR148" s="56">
        <v>0</v>
      </c>
      <c r="CS148" s="56">
        <v>0</v>
      </c>
      <c r="CT148" s="56">
        <v>0</v>
      </c>
      <c r="CU148" s="56">
        <v>0</v>
      </c>
      <c r="CV148" s="56">
        <v>0</v>
      </c>
      <c r="CW148" s="56">
        <v>0</v>
      </c>
      <c r="CX148" s="56">
        <v>0</v>
      </c>
      <c r="CY148" s="56">
        <v>0</v>
      </c>
      <c r="CZ148" s="56">
        <v>0</v>
      </c>
      <c r="DA148" s="56">
        <v>0</v>
      </c>
      <c r="DB148" s="56">
        <v>0</v>
      </c>
      <c r="DC148" s="56">
        <v>0</v>
      </c>
      <c r="DD148" s="56">
        <v>0</v>
      </c>
      <c r="DE148" s="56">
        <v>0</v>
      </c>
      <c r="DF148" s="56">
        <v>0</v>
      </c>
      <c r="DG148" s="63">
        <v>0</v>
      </c>
    </row>
    <row r="149" spans="1:111" ht="15.4" customHeight="1">
      <c r="A149" s="92" t="s">
        <v>1614</v>
      </c>
      <c r="B149" s="93"/>
      <c r="C149" s="93"/>
      <c r="D149" s="57" t="s">
        <v>1615</v>
      </c>
      <c r="E149" s="56">
        <v>51782.5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56">
        <v>0</v>
      </c>
      <c r="R149" s="56">
        <v>0</v>
      </c>
      <c r="S149" s="56">
        <v>0</v>
      </c>
      <c r="T149" s="56">
        <v>51782.5</v>
      </c>
      <c r="U149" s="56">
        <v>0</v>
      </c>
      <c r="V149" s="56">
        <v>0</v>
      </c>
      <c r="W149" s="56">
        <v>0</v>
      </c>
      <c r="X149" s="56">
        <v>0</v>
      </c>
      <c r="Y149" s="56">
        <v>0</v>
      </c>
      <c r="Z149" s="56">
        <v>0</v>
      </c>
      <c r="AA149" s="56">
        <v>0</v>
      </c>
      <c r="AB149" s="56">
        <v>0</v>
      </c>
      <c r="AC149" s="56">
        <v>0</v>
      </c>
      <c r="AD149" s="56">
        <v>0</v>
      </c>
      <c r="AE149" s="56">
        <v>0</v>
      </c>
      <c r="AF149" s="56">
        <v>0</v>
      </c>
      <c r="AG149" s="56">
        <v>0</v>
      </c>
      <c r="AH149" s="56">
        <v>0</v>
      </c>
      <c r="AI149" s="56">
        <v>51782.5</v>
      </c>
      <c r="AJ149" s="56">
        <v>0</v>
      </c>
      <c r="AK149" s="56">
        <v>0</v>
      </c>
      <c r="AL149" s="56">
        <v>0</v>
      </c>
      <c r="AM149" s="56">
        <v>0</v>
      </c>
      <c r="AN149" s="56">
        <v>0</v>
      </c>
      <c r="AO149" s="56">
        <v>0</v>
      </c>
      <c r="AP149" s="56">
        <v>0</v>
      </c>
      <c r="AQ149" s="56">
        <v>0</v>
      </c>
      <c r="AR149" s="56">
        <v>0</v>
      </c>
      <c r="AS149" s="56">
        <v>0</v>
      </c>
      <c r="AT149" s="56">
        <v>0</v>
      </c>
      <c r="AU149" s="56">
        <v>0</v>
      </c>
      <c r="AV149" s="56">
        <v>0</v>
      </c>
      <c r="AW149" s="56">
        <v>0</v>
      </c>
      <c r="AX149" s="56">
        <v>0</v>
      </c>
      <c r="AY149" s="56">
        <v>0</v>
      </c>
      <c r="AZ149" s="56">
        <v>0</v>
      </c>
      <c r="BA149" s="56">
        <v>0</v>
      </c>
      <c r="BB149" s="56">
        <v>0</v>
      </c>
      <c r="BC149" s="56">
        <v>0</v>
      </c>
      <c r="BD149" s="56">
        <v>0</v>
      </c>
      <c r="BE149" s="56">
        <v>0</v>
      </c>
      <c r="BF149" s="56">
        <v>0</v>
      </c>
      <c r="BG149" s="56">
        <v>0</v>
      </c>
      <c r="BH149" s="56">
        <v>0</v>
      </c>
      <c r="BI149" s="56">
        <v>0</v>
      </c>
      <c r="BJ149" s="56">
        <v>0</v>
      </c>
      <c r="BK149" s="56">
        <v>0</v>
      </c>
      <c r="BL149" s="56">
        <v>0</v>
      </c>
      <c r="BM149" s="56">
        <v>0</v>
      </c>
      <c r="BN149" s="56">
        <v>0</v>
      </c>
      <c r="BO149" s="56">
        <v>0</v>
      </c>
      <c r="BP149" s="56">
        <v>0</v>
      </c>
      <c r="BQ149" s="56">
        <v>0</v>
      </c>
      <c r="BR149" s="56">
        <v>0</v>
      </c>
      <c r="BS149" s="56">
        <v>0</v>
      </c>
      <c r="BT149" s="56">
        <v>0</v>
      </c>
      <c r="BU149" s="56">
        <v>0</v>
      </c>
      <c r="BV149" s="56">
        <v>0</v>
      </c>
      <c r="BW149" s="56">
        <v>0</v>
      </c>
      <c r="BX149" s="56">
        <v>0</v>
      </c>
      <c r="BY149" s="56">
        <v>0</v>
      </c>
      <c r="BZ149" s="56">
        <v>0</v>
      </c>
      <c r="CA149" s="56">
        <v>0</v>
      </c>
      <c r="CB149" s="56">
        <v>0</v>
      </c>
      <c r="CC149" s="56">
        <v>0</v>
      </c>
      <c r="CD149" s="56">
        <v>0</v>
      </c>
      <c r="CE149" s="56">
        <v>0</v>
      </c>
      <c r="CF149" s="56">
        <v>0</v>
      </c>
      <c r="CG149" s="56">
        <v>0</v>
      </c>
      <c r="CH149" s="56">
        <v>0</v>
      </c>
      <c r="CI149" s="56">
        <v>0</v>
      </c>
      <c r="CJ149" s="56">
        <v>0</v>
      </c>
      <c r="CK149" s="56">
        <v>0</v>
      </c>
      <c r="CL149" s="56">
        <v>0</v>
      </c>
      <c r="CM149" s="56">
        <v>0</v>
      </c>
      <c r="CN149" s="56">
        <v>0</v>
      </c>
      <c r="CO149" s="56">
        <v>0</v>
      </c>
      <c r="CP149" s="56">
        <v>0</v>
      </c>
      <c r="CQ149" s="56">
        <v>0</v>
      </c>
      <c r="CR149" s="56">
        <v>0</v>
      </c>
      <c r="CS149" s="56">
        <v>0</v>
      </c>
      <c r="CT149" s="56">
        <v>0</v>
      </c>
      <c r="CU149" s="56">
        <v>0</v>
      </c>
      <c r="CV149" s="56">
        <v>0</v>
      </c>
      <c r="CW149" s="56">
        <v>0</v>
      </c>
      <c r="CX149" s="56">
        <v>0</v>
      </c>
      <c r="CY149" s="56">
        <v>0</v>
      </c>
      <c r="CZ149" s="56">
        <v>0</v>
      </c>
      <c r="DA149" s="56">
        <v>0</v>
      </c>
      <c r="DB149" s="56">
        <v>0</v>
      </c>
      <c r="DC149" s="56">
        <v>0</v>
      </c>
      <c r="DD149" s="56">
        <v>0</v>
      </c>
      <c r="DE149" s="56">
        <v>0</v>
      </c>
      <c r="DF149" s="56">
        <v>0</v>
      </c>
      <c r="DG149" s="63">
        <v>0</v>
      </c>
    </row>
    <row r="150" spans="1:111" ht="15.4" customHeight="1">
      <c r="A150" s="92" t="s">
        <v>1616</v>
      </c>
      <c r="B150" s="93"/>
      <c r="C150" s="93"/>
      <c r="D150" s="57" t="s">
        <v>1617</v>
      </c>
      <c r="E150" s="56">
        <v>1898658.84</v>
      </c>
      <c r="F150" s="56">
        <v>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>
        <v>0</v>
      </c>
      <c r="O150" s="56">
        <v>0</v>
      </c>
      <c r="P150" s="56">
        <v>0</v>
      </c>
      <c r="Q150" s="56">
        <v>0</v>
      </c>
      <c r="R150" s="56">
        <v>0</v>
      </c>
      <c r="S150" s="56">
        <v>0</v>
      </c>
      <c r="T150" s="56">
        <v>1881930.84</v>
      </c>
      <c r="U150" s="56">
        <v>0</v>
      </c>
      <c r="V150" s="56">
        <v>0</v>
      </c>
      <c r="W150" s="56">
        <v>0</v>
      </c>
      <c r="X150" s="56">
        <v>0</v>
      </c>
      <c r="Y150" s="56">
        <v>0</v>
      </c>
      <c r="Z150" s="56">
        <v>0</v>
      </c>
      <c r="AA150" s="56">
        <v>0</v>
      </c>
      <c r="AB150" s="56">
        <v>0</v>
      </c>
      <c r="AC150" s="56">
        <v>2400</v>
      </c>
      <c r="AD150" s="56">
        <v>0</v>
      </c>
      <c r="AE150" s="56">
        <v>0</v>
      </c>
      <c r="AF150" s="56">
        <v>8147</v>
      </c>
      <c r="AG150" s="56">
        <v>0</v>
      </c>
      <c r="AH150" s="56">
        <v>4396</v>
      </c>
      <c r="AI150" s="56">
        <v>0</v>
      </c>
      <c r="AJ150" s="56">
        <v>21731</v>
      </c>
      <c r="AK150" s="56">
        <v>17004</v>
      </c>
      <c r="AL150" s="56">
        <v>0</v>
      </c>
      <c r="AM150" s="56">
        <v>0</v>
      </c>
      <c r="AN150" s="56">
        <v>0</v>
      </c>
      <c r="AO150" s="56">
        <v>1495896</v>
      </c>
      <c r="AP150" s="56">
        <v>0</v>
      </c>
      <c r="AQ150" s="56">
        <v>0</v>
      </c>
      <c r="AR150" s="56">
        <v>0</v>
      </c>
      <c r="AS150" s="56">
        <v>0</v>
      </c>
      <c r="AT150" s="56">
        <v>0</v>
      </c>
      <c r="AU150" s="56">
        <v>332356.84000000003</v>
      </c>
      <c r="AV150" s="56">
        <v>0</v>
      </c>
      <c r="AW150" s="56">
        <v>0</v>
      </c>
      <c r="AX150" s="56">
        <v>0</v>
      </c>
      <c r="AY150" s="56">
        <v>0</v>
      </c>
      <c r="AZ150" s="56">
        <v>0</v>
      </c>
      <c r="BA150" s="56">
        <v>0</v>
      </c>
      <c r="BB150" s="56">
        <v>0</v>
      </c>
      <c r="BC150" s="56">
        <v>0</v>
      </c>
      <c r="BD150" s="56">
        <v>0</v>
      </c>
      <c r="BE150" s="56">
        <v>0</v>
      </c>
      <c r="BF150" s="56">
        <v>0</v>
      </c>
      <c r="BG150" s="56">
        <v>0</v>
      </c>
      <c r="BH150" s="56">
        <v>0</v>
      </c>
      <c r="BI150" s="56">
        <v>0</v>
      </c>
      <c r="BJ150" s="56">
        <v>0</v>
      </c>
      <c r="BK150" s="56">
        <v>0</v>
      </c>
      <c r="BL150" s="56">
        <v>0</v>
      </c>
      <c r="BM150" s="56">
        <v>0</v>
      </c>
      <c r="BN150" s="56">
        <v>0</v>
      </c>
      <c r="BO150" s="56">
        <v>0</v>
      </c>
      <c r="BP150" s="56">
        <v>0</v>
      </c>
      <c r="BQ150" s="56">
        <v>0</v>
      </c>
      <c r="BR150" s="56">
        <v>0</v>
      </c>
      <c r="BS150" s="56">
        <v>0</v>
      </c>
      <c r="BT150" s="56">
        <v>0</v>
      </c>
      <c r="BU150" s="56">
        <v>0</v>
      </c>
      <c r="BV150" s="56">
        <v>0</v>
      </c>
      <c r="BW150" s="56">
        <v>0</v>
      </c>
      <c r="BX150" s="56">
        <v>0</v>
      </c>
      <c r="BY150" s="56">
        <v>0</v>
      </c>
      <c r="BZ150" s="56">
        <v>16728</v>
      </c>
      <c r="CA150" s="56">
        <v>0</v>
      </c>
      <c r="CB150" s="56">
        <v>7680</v>
      </c>
      <c r="CC150" s="56">
        <v>9048</v>
      </c>
      <c r="CD150" s="56">
        <v>0</v>
      </c>
      <c r="CE150" s="56">
        <v>0</v>
      </c>
      <c r="CF150" s="56">
        <v>0</v>
      </c>
      <c r="CG150" s="56">
        <v>0</v>
      </c>
      <c r="CH150" s="56">
        <v>0</v>
      </c>
      <c r="CI150" s="56">
        <v>0</v>
      </c>
      <c r="CJ150" s="56">
        <v>0</v>
      </c>
      <c r="CK150" s="56">
        <v>0</v>
      </c>
      <c r="CL150" s="56">
        <v>0</v>
      </c>
      <c r="CM150" s="56">
        <v>0</v>
      </c>
      <c r="CN150" s="56">
        <v>0</v>
      </c>
      <c r="CO150" s="56">
        <v>0</v>
      </c>
      <c r="CP150" s="56">
        <v>0</v>
      </c>
      <c r="CQ150" s="56">
        <v>0</v>
      </c>
      <c r="CR150" s="56">
        <v>0</v>
      </c>
      <c r="CS150" s="56">
        <v>0</v>
      </c>
      <c r="CT150" s="56">
        <v>0</v>
      </c>
      <c r="CU150" s="56">
        <v>0</v>
      </c>
      <c r="CV150" s="56">
        <v>0</v>
      </c>
      <c r="CW150" s="56">
        <v>0</v>
      </c>
      <c r="CX150" s="56">
        <v>0</v>
      </c>
      <c r="CY150" s="56">
        <v>0</v>
      </c>
      <c r="CZ150" s="56">
        <v>0</v>
      </c>
      <c r="DA150" s="56">
        <v>0</v>
      </c>
      <c r="DB150" s="56">
        <v>0</v>
      </c>
      <c r="DC150" s="56">
        <v>0</v>
      </c>
      <c r="DD150" s="56">
        <v>0</v>
      </c>
      <c r="DE150" s="56">
        <v>0</v>
      </c>
      <c r="DF150" s="56">
        <v>0</v>
      </c>
      <c r="DG150" s="63">
        <v>0</v>
      </c>
    </row>
    <row r="151" spans="1:111" ht="15.4" customHeight="1">
      <c r="A151" s="92" t="s">
        <v>1618</v>
      </c>
      <c r="B151" s="93"/>
      <c r="C151" s="93"/>
      <c r="D151" s="57" t="s">
        <v>1619</v>
      </c>
      <c r="E151" s="56">
        <v>1898658.84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56">
        <v>0</v>
      </c>
      <c r="R151" s="56">
        <v>0</v>
      </c>
      <c r="S151" s="56">
        <v>0</v>
      </c>
      <c r="T151" s="56">
        <v>1881930.84</v>
      </c>
      <c r="U151" s="56">
        <v>0</v>
      </c>
      <c r="V151" s="56">
        <v>0</v>
      </c>
      <c r="W151" s="56">
        <v>0</v>
      </c>
      <c r="X151" s="56">
        <v>0</v>
      </c>
      <c r="Y151" s="56">
        <v>0</v>
      </c>
      <c r="Z151" s="56">
        <v>0</v>
      </c>
      <c r="AA151" s="56">
        <v>0</v>
      </c>
      <c r="AB151" s="56">
        <v>0</v>
      </c>
      <c r="AC151" s="56">
        <v>2400</v>
      </c>
      <c r="AD151" s="56">
        <v>0</v>
      </c>
      <c r="AE151" s="56">
        <v>0</v>
      </c>
      <c r="AF151" s="56">
        <v>8147</v>
      </c>
      <c r="AG151" s="56">
        <v>0</v>
      </c>
      <c r="AH151" s="56">
        <v>4396</v>
      </c>
      <c r="AI151" s="56">
        <v>0</v>
      </c>
      <c r="AJ151" s="56">
        <v>21731</v>
      </c>
      <c r="AK151" s="56">
        <v>17004</v>
      </c>
      <c r="AL151" s="56">
        <v>0</v>
      </c>
      <c r="AM151" s="56">
        <v>0</v>
      </c>
      <c r="AN151" s="56">
        <v>0</v>
      </c>
      <c r="AO151" s="56">
        <v>1495896</v>
      </c>
      <c r="AP151" s="56">
        <v>0</v>
      </c>
      <c r="AQ151" s="56">
        <v>0</v>
      </c>
      <c r="AR151" s="56">
        <v>0</v>
      </c>
      <c r="AS151" s="56">
        <v>0</v>
      </c>
      <c r="AT151" s="56">
        <v>0</v>
      </c>
      <c r="AU151" s="56">
        <v>332356.84000000003</v>
      </c>
      <c r="AV151" s="56">
        <v>0</v>
      </c>
      <c r="AW151" s="56">
        <v>0</v>
      </c>
      <c r="AX151" s="56">
        <v>0</v>
      </c>
      <c r="AY151" s="56">
        <v>0</v>
      </c>
      <c r="AZ151" s="56">
        <v>0</v>
      </c>
      <c r="BA151" s="56">
        <v>0</v>
      </c>
      <c r="BB151" s="56">
        <v>0</v>
      </c>
      <c r="BC151" s="56">
        <v>0</v>
      </c>
      <c r="BD151" s="56">
        <v>0</v>
      </c>
      <c r="BE151" s="56">
        <v>0</v>
      </c>
      <c r="BF151" s="56">
        <v>0</v>
      </c>
      <c r="BG151" s="56">
        <v>0</v>
      </c>
      <c r="BH151" s="56">
        <v>0</v>
      </c>
      <c r="BI151" s="56">
        <v>0</v>
      </c>
      <c r="BJ151" s="56">
        <v>0</v>
      </c>
      <c r="BK151" s="56">
        <v>0</v>
      </c>
      <c r="BL151" s="56">
        <v>0</v>
      </c>
      <c r="BM151" s="56">
        <v>0</v>
      </c>
      <c r="BN151" s="56">
        <v>0</v>
      </c>
      <c r="BO151" s="56">
        <v>0</v>
      </c>
      <c r="BP151" s="56">
        <v>0</v>
      </c>
      <c r="BQ151" s="56">
        <v>0</v>
      </c>
      <c r="BR151" s="56">
        <v>0</v>
      </c>
      <c r="BS151" s="56">
        <v>0</v>
      </c>
      <c r="BT151" s="56">
        <v>0</v>
      </c>
      <c r="BU151" s="56">
        <v>0</v>
      </c>
      <c r="BV151" s="56">
        <v>0</v>
      </c>
      <c r="BW151" s="56">
        <v>0</v>
      </c>
      <c r="BX151" s="56">
        <v>0</v>
      </c>
      <c r="BY151" s="56">
        <v>0</v>
      </c>
      <c r="BZ151" s="56">
        <v>16728</v>
      </c>
      <c r="CA151" s="56">
        <v>0</v>
      </c>
      <c r="CB151" s="56">
        <v>7680</v>
      </c>
      <c r="CC151" s="56">
        <v>9048</v>
      </c>
      <c r="CD151" s="56">
        <v>0</v>
      </c>
      <c r="CE151" s="56">
        <v>0</v>
      </c>
      <c r="CF151" s="56">
        <v>0</v>
      </c>
      <c r="CG151" s="56">
        <v>0</v>
      </c>
      <c r="CH151" s="56">
        <v>0</v>
      </c>
      <c r="CI151" s="56">
        <v>0</v>
      </c>
      <c r="CJ151" s="56">
        <v>0</v>
      </c>
      <c r="CK151" s="56">
        <v>0</v>
      </c>
      <c r="CL151" s="56">
        <v>0</v>
      </c>
      <c r="CM151" s="56">
        <v>0</v>
      </c>
      <c r="CN151" s="56">
        <v>0</v>
      </c>
      <c r="CO151" s="56">
        <v>0</v>
      </c>
      <c r="CP151" s="56">
        <v>0</v>
      </c>
      <c r="CQ151" s="56">
        <v>0</v>
      </c>
      <c r="CR151" s="56">
        <v>0</v>
      </c>
      <c r="CS151" s="56">
        <v>0</v>
      </c>
      <c r="CT151" s="56">
        <v>0</v>
      </c>
      <c r="CU151" s="56">
        <v>0</v>
      </c>
      <c r="CV151" s="56">
        <v>0</v>
      </c>
      <c r="CW151" s="56">
        <v>0</v>
      </c>
      <c r="CX151" s="56">
        <v>0</v>
      </c>
      <c r="CY151" s="56">
        <v>0</v>
      </c>
      <c r="CZ151" s="56">
        <v>0</v>
      </c>
      <c r="DA151" s="56">
        <v>0</v>
      </c>
      <c r="DB151" s="56">
        <v>0</v>
      </c>
      <c r="DC151" s="56">
        <v>0</v>
      </c>
      <c r="DD151" s="56">
        <v>0</v>
      </c>
      <c r="DE151" s="56">
        <v>0</v>
      </c>
      <c r="DF151" s="56">
        <v>0</v>
      </c>
      <c r="DG151" s="63">
        <v>0</v>
      </c>
    </row>
    <row r="152" spans="1:111" ht="15.4" customHeight="1">
      <c r="A152" s="92" t="s">
        <v>1620</v>
      </c>
      <c r="B152" s="93"/>
      <c r="C152" s="93"/>
      <c r="D152" s="57" t="s">
        <v>1621</v>
      </c>
      <c r="E152" s="56">
        <v>7240571.8499999996</v>
      </c>
      <c r="F152" s="56">
        <v>3694959.83</v>
      </c>
      <c r="G152" s="56">
        <v>805931.5</v>
      </c>
      <c r="H152" s="56">
        <v>1005032.05</v>
      </c>
      <c r="I152" s="56">
        <v>1382899</v>
      </c>
      <c r="J152" s="56">
        <v>0</v>
      </c>
      <c r="K152" s="56">
        <v>0</v>
      </c>
      <c r="L152" s="56">
        <v>361133.57</v>
      </c>
      <c r="M152" s="56">
        <v>139963.71</v>
      </c>
      <c r="N152" s="56">
        <v>0</v>
      </c>
      <c r="O152" s="56">
        <v>0</v>
      </c>
      <c r="P152" s="56">
        <v>0</v>
      </c>
      <c r="Q152" s="56">
        <v>0</v>
      </c>
      <c r="R152" s="56">
        <v>0</v>
      </c>
      <c r="S152" s="56">
        <v>0</v>
      </c>
      <c r="T152" s="56">
        <v>3447232.02</v>
      </c>
      <c r="U152" s="56">
        <v>24674</v>
      </c>
      <c r="V152" s="56">
        <v>300</v>
      </c>
      <c r="W152" s="56">
        <v>0</v>
      </c>
      <c r="X152" s="56">
        <v>43</v>
      </c>
      <c r="Y152" s="56">
        <v>11964.56</v>
      </c>
      <c r="Z152" s="56">
        <v>24780</v>
      </c>
      <c r="AA152" s="56">
        <v>21751.26</v>
      </c>
      <c r="AB152" s="56">
        <v>0</v>
      </c>
      <c r="AC152" s="56">
        <v>0</v>
      </c>
      <c r="AD152" s="56">
        <v>426586</v>
      </c>
      <c r="AE152" s="56">
        <v>0</v>
      </c>
      <c r="AF152" s="56">
        <v>23403.86</v>
      </c>
      <c r="AG152" s="56">
        <v>10800</v>
      </c>
      <c r="AH152" s="56">
        <v>5263</v>
      </c>
      <c r="AI152" s="56">
        <v>176800</v>
      </c>
      <c r="AJ152" s="56">
        <v>17623</v>
      </c>
      <c r="AK152" s="56">
        <v>89828</v>
      </c>
      <c r="AL152" s="56">
        <v>0</v>
      </c>
      <c r="AM152" s="56">
        <v>0</v>
      </c>
      <c r="AN152" s="56">
        <v>1154677.3</v>
      </c>
      <c r="AO152" s="56">
        <v>1383817.9</v>
      </c>
      <c r="AP152" s="56">
        <v>43127.92</v>
      </c>
      <c r="AQ152" s="56">
        <v>0</v>
      </c>
      <c r="AR152" s="56">
        <v>0</v>
      </c>
      <c r="AS152" s="56">
        <v>31792.22</v>
      </c>
      <c r="AT152" s="56">
        <v>0</v>
      </c>
      <c r="AU152" s="56">
        <v>0</v>
      </c>
      <c r="AV152" s="56">
        <v>0</v>
      </c>
      <c r="AW152" s="56">
        <v>0</v>
      </c>
      <c r="AX152" s="56">
        <v>0</v>
      </c>
      <c r="AY152" s="56">
        <v>0</v>
      </c>
      <c r="AZ152" s="56">
        <v>0</v>
      </c>
      <c r="BA152" s="56">
        <v>0</v>
      </c>
      <c r="BB152" s="56">
        <v>0</v>
      </c>
      <c r="BC152" s="56">
        <v>0</v>
      </c>
      <c r="BD152" s="56">
        <v>0</v>
      </c>
      <c r="BE152" s="56">
        <v>0</v>
      </c>
      <c r="BF152" s="56">
        <v>0</v>
      </c>
      <c r="BG152" s="56">
        <v>0</v>
      </c>
      <c r="BH152" s="56">
        <v>0</v>
      </c>
      <c r="BI152" s="56">
        <v>0</v>
      </c>
      <c r="BJ152" s="56">
        <v>0</v>
      </c>
      <c r="BK152" s="56">
        <v>0</v>
      </c>
      <c r="BL152" s="56">
        <v>0</v>
      </c>
      <c r="BM152" s="56">
        <v>0</v>
      </c>
      <c r="BN152" s="56">
        <v>0</v>
      </c>
      <c r="BO152" s="56">
        <v>0</v>
      </c>
      <c r="BP152" s="56">
        <v>0</v>
      </c>
      <c r="BQ152" s="56">
        <v>0</v>
      </c>
      <c r="BR152" s="56">
        <v>0</v>
      </c>
      <c r="BS152" s="56">
        <v>0</v>
      </c>
      <c r="BT152" s="56">
        <v>0</v>
      </c>
      <c r="BU152" s="56">
        <v>0</v>
      </c>
      <c r="BV152" s="56">
        <v>0</v>
      </c>
      <c r="BW152" s="56">
        <v>0</v>
      </c>
      <c r="BX152" s="56">
        <v>0</v>
      </c>
      <c r="BY152" s="56">
        <v>0</v>
      </c>
      <c r="BZ152" s="56">
        <v>98380</v>
      </c>
      <c r="CA152" s="56">
        <v>0</v>
      </c>
      <c r="CB152" s="56">
        <v>98380</v>
      </c>
      <c r="CC152" s="56">
        <v>0</v>
      </c>
      <c r="CD152" s="56">
        <v>0</v>
      </c>
      <c r="CE152" s="56">
        <v>0</v>
      </c>
      <c r="CF152" s="56">
        <v>0</v>
      </c>
      <c r="CG152" s="56">
        <v>0</v>
      </c>
      <c r="CH152" s="56">
        <v>0</v>
      </c>
      <c r="CI152" s="56">
        <v>0</v>
      </c>
      <c r="CJ152" s="56">
        <v>0</v>
      </c>
      <c r="CK152" s="56">
        <v>0</v>
      </c>
      <c r="CL152" s="56">
        <v>0</v>
      </c>
      <c r="CM152" s="56">
        <v>0</v>
      </c>
      <c r="CN152" s="56">
        <v>0</v>
      </c>
      <c r="CO152" s="56">
        <v>0</v>
      </c>
      <c r="CP152" s="56">
        <v>0</v>
      </c>
      <c r="CQ152" s="56">
        <v>0</v>
      </c>
      <c r="CR152" s="56">
        <v>0</v>
      </c>
      <c r="CS152" s="56">
        <v>0</v>
      </c>
      <c r="CT152" s="56">
        <v>0</v>
      </c>
      <c r="CU152" s="56">
        <v>0</v>
      </c>
      <c r="CV152" s="56">
        <v>0</v>
      </c>
      <c r="CW152" s="56">
        <v>0</v>
      </c>
      <c r="CX152" s="56">
        <v>0</v>
      </c>
      <c r="CY152" s="56">
        <v>0</v>
      </c>
      <c r="CZ152" s="56">
        <v>0</v>
      </c>
      <c r="DA152" s="56">
        <v>0</v>
      </c>
      <c r="DB152" s="56">
        <v>0</v>
      </c>
      <c r="DC152" s="56">
        <v>0</v>
      </c>
      <c r="DD152" s="56">
        <v>0</v>
      </c>
      <c r="DE152" s="56">
        <v>0</v>
      </c>
      <c r="DF152" s="56">
        <v>0</v>
      </c>
      <c r="DG152" s="63">
        <v>0</v>
      </c>
    </row>
    <row r="153" spans="1:111" ht="15.4" customHeight="1">
      <c r="A153" s="92" t="s">
        <v>1622</v>
      </c>
      <c r="B153" s="93"/>
      <c r="C153" s="93"/>
      <c r="D153" s="57" t="s">
        <v>1372</v>
      </c>
      <c r="E153" s="56">
        <v>4070171.85</v>
      </c>
      <c r="F153" s="56">
        <v>3694959.83</v>
      </c>
      <c r="G153" s="56">
        <v>805931.5</v>
      </c>
      <c r="H153" s="56">
        <v>1005032.05</v>
      </c>
      <c r="I153" s="56">
        <v>1382899</v>
      </c>
      <c r="J153" s="56">
        <v>0</v>
      </c>
      <c r="K153" s="56">
        <v>0</v>
      </c>
      <c r="L153" s="56">
        <v>361133.57</v>
      </c>
      <c r="M153" s="56">
        <v>139963.71</v>
      </c>
      <c r="N153" s="56">
        <v>0</v>
      </c>
      <c r="O153" s="56">
        <v>0</v>
      </c>
      <c r="P153" s="56">
        <v>0</v>
      </c>
      <c r="Q153" s="56">
        <v>0</v>
      </c>
      <c r="R153" s="56">
        <v>0</v>
      </c>
      <c r="S153" s="56">
        <v>0</v>
      </c>
      <c r="T153" s="56">
        <v>375212.02</v>
      </c>
      <c r="U153" s="56">
        <v>14674</v>
      </c>
      <c r="V153" s="56">
        <v>300</v>
      </c>
      <c r="W153" s="56">
        <v>0</v>
      </c>
      <c r="X153" s="56">
        <v>43</v>
      </c>
      <c r="Y153" s="56">
        <v>11964.56</v>
      </c>
      <c r="Z153" s="56">
        <v>24780</v>
      </c>
      <c r="AA153" s="56">
        <v>21751.26</v>
      </c>
      <c r="AB153" s="56">
        <v>0</v>
      </c>
      <c r="AC153" s="56">
        <v>0</v>
      </c>
      <c r="AD153" s="56">
        <v>1289.2</v>
      </c>
      <c r="AE153" s="56">
        <v>0</v>
      </c>
      <c r="AF153" s="56">
        <v>23403.86</v>
      </c>
      <c r="AG153" s="56">
        <v>10800</v>
      </c>
      <c r="AH153" s="56">
        <v>5263</v>
      </c>
      <c r="AI153" s="56">
        <v>88400</v>
      </c>
      <c r="AJ153" s="56">
        <v>17623</v>
      </c>
      <c r="AK153" s="56">
        <v>0</v>
      </c>
      <c r="AL153" s="56">
        <v>0</v>
      </c>
      <c r="AM153" s="56">
        <v>0</v>
      </c>
      <c r="AN153" s="56">
        <v>80000</v>
      </c>
      <c r="AO153" s="56">
        <v>0</v>
      </c>
      <c r="AP153" s="56">
        <v>43127.92</v>
      </c>
      <c r="AQ153" s="56">
        <v>0</v>
      </c>
      <c r="AR153" s="56">
        <v>0</v>
      </c>
      <c r="AS153" s="56">
        <v>31792.22</v>
      </c>
      <c r="AT153" s="56">
        <v>0</v>
      </c>
      <c r="AU153" s="56">
        <v>0</v>
      </c>
      <c r="AV153" s="56">
        <v>0</v>
      </c>
      <c r="AW153" s="56">
        <v>0</v>
      </c>
      <c r="AX153" s="56">
        <v>0</v>
      </c>
      <c r="AY153" s="56">
        <v>0</v>
      </c>
      <c r="AZ153" s="56">
        <v>0</v>
      </c>
      <c r="BA153" s="56">
        <v>0</v>
      </c>
      <c r="BB153" s="56">
        <v>0</v>
      </c>
      <c r="BC153" s="56">
        <v>0</v>
      </c>
      <c r="BD153" s="56">
        <v>0</v>
      </c>
      <c r="BE153" s="56">
        <v>0</v>
      </c>
      <c r="BF153" s="56">
        <v>0</v>
      </c>
      <c r="BG153" s="56">
        <v>0</v>
      </c>
      <c r="BH153" s="56">
        <v>0</v>
      </c>
      <c r="BI153" s="56">
        <v>0</v>
      </c>
      <c r="BJ153" s="56">
        <v>0</v>
      </c>
      <c r="BK153" s="56">
        <v>0</v>
      </c>
      <c r="BL153" s="56">
        <v>0</v>
      </c>
      <c r="BM153" s="56">
        <v>0</v>
      </c>
      <c r="BN153" s="56">
        <v>0</v>
      </c>
      <c r="BO153" s="56">
        <v>0</v>
      </c>
      <c r="BP153" s="56">
        <v>0</v>
      </c>
      <c r="BQ153" s="56">
        <v>0</v>
      </c>
      <c r="BR153" s="56">
        <v>0</v>
      </c>
      <c r="BS153" s="56">
        <v>0</v>
      </c>
      <c r="BT153" s="56">
        <v>0</v>
      </c>
      <c r="BU153" s="56">
        <v>0</v>
      </c>
      <c r="BV153" s="56">
        <v>0</v>
      </c>
      <c r="BW153" s="56">
        <v>0</v>
      </c>
      <c r="BX153" s="56">
        <v>0</v>
      </c>
      <c r="BY153" s="56">
        <v>0</v>
      </c>
      <c r="BZ153" s="56">
        <v>0</v>
      </c>
      <c r="CA153" s="56">
        <v>0</v>
      </c>
      <c r="CB153" s="56">
        <v>0</v>
      </c>
      <c r="CC153" s="56">
        <v>0</v>
      </c>
      <c r="CD153" s="56">
        <v>0</v>
      </c>
      <c r="CE153" s="56">
        <v>0</v>
      </c>
      <c r="CF153" s="56">
        <v>0</v>
      </c>
      <c r="CG153" s="56">
        <v>0</v>
      </c>
      <c r="CH153" s="56">
        <v>0</v>
      </c>
      <c r="CI153" s="56">
        <v>0</v>
      </c>
      <c r="CJ153" s="56">
        <v>0</v>
      </c>
      <c r="CK153" s="56">
        <v>0</v>
      </c>
      <c r="CL153" s="56">
        <v>0</v>
      </c>
      <c r="CM153" s="56">
        <v>0</v>
      </c>
      <c r="CN153" s="56">
        <v>0</v>
      </c>
      <c r="CO153" s="56">
        <v>0</v>
      </c>
      <c r="CP153" s="56">
        <v>0</v>
      </c>
      <c r="CQ153" s="56">
        <v>0</v>
      </c>
      <c r="CR153" s="56">
        <v>0</v>
      </c>
      <c r="CS153" s="56">
        <v>0</v>
      </c>
      <c r="CT153" s="56">
        <v>0</v>
      </c>
      <c r="CU153" s="56">
        <v>0</v>
      </c>
      <c r="CV153" s="56">
        <v>0</v>
      </c>
      <c r="CW153" s="56">
        <v>0</v>
      </c>
      <c r="CX153" s="56">
        <v>0</v>
      </c>
      <c r="CY153" s="56">
        <v>0</v>
      </c>
      <c r="CZ153" s="56">
        <v>0</v>
      </c>
      <c r="DA153" s="56">
        <v>0</v>
      </c>
      <c r="DB153" s="56">
        <v>0</v>
      </c>
      <c r="DC153" s="56">
        <v>0</v>
      </c>
      <c r="DD153" s="56">
        <v>0</v>
      </c>
      <c r="DE153" s="56">
        <v>0</v>
      </c>
      <c r="DF153" s="56">
        <v>0</v>
      </c>
      <c r="DG153" s="63">
        <v>0</v>
      </c>
    </row>
    <row r="154" spans="1:111" ht="15.4" customHeight="1">
      <c r="A154" s="92" t="s">
        <v>1623</v>
      </c>
      <c r="B154" s="93"/>
      <c r="C154" s="93"/>
      <c r="D154" s="57" t="s">
        <v>1624</v>
      </c>
      <c r="E154" s="56">
        <v>10000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56">
        <v>0</v>
      </c>
      <c r="R154" s="56">
        <v>0</v>
      </c>
      <c r="S154" s="56">
        <v>0</v>
      </c>
      <c r="T154" s="56">
        <v>10000</v>
      </c>
      <c r="U154" s="56">
        <v>10000</v>
      </c>
      <c r="V154" s="56">
        <v>0</v>
      </c>
      <c r="W154" s="56">
        <v>0</v>
      </c>
      <c r="X154" s="56">
        <v>0</v>
      </c>
      <c r="Y154" s="56">
        <v>0</v>
      </c>
      <c r="Z154" s="56">
        <v>0</v>
      </c>
      <c r="AA154" s="56">
        <v>0</v>
      </c>
      <c r="AB154" s="56">
        <v>0</v>
      </c>
      <c r="AC154" s="56">
        <v>0</v>
      </c>
      <c r="AD154" s="56">
        <v>0</v>
      </c>
      <c r="AE154" s="56">
        <v>0</v>
      </c>
      <c r="AF154" s="56">
        <v>0</v>
      </c>
      <c r="AG154" s="56">
        <v>0</v>
      </c>
      <c r="AH154" s="56">
        <v>0</v>
      </c>
      <c r="AI154" s="56">
        <v>0</v>
      </c>
      <c r="AJ154" s="56">
        <v>0</v>
      </c>
      <c r="AK154" s="56">
        <v>0</v>
      </c>
      <c r="AL154" s="56">
        <v>0</v>
      </c>
      <c r="AM154" s="56">
        <v>0</v>
      </c>
      <c r="AN154" s="56">
        <v>0</v>
      </c>
      <c r="AO154" s="56">
        <v>0</v>
      </c>
      <c r="AP154" s="56">
        <v>0</v>
      </c>
      <c r="AQ154" s="56">
        <v>0</v>
      </c>
      <c r="AR154" s="56">
        <v>0</v>
      </c>
      <c r="AS154" s="56">
        <v>0</v>
      </c>
      <c r="AT154" s="56">
        <v>0</v>
      </c>
      <c r="AU154" s="56">
        <v>0</v>
      </c>
      <c r="AV154" s="56">
        <v>0</v>
      </c>
      <c r="AW154" s="56">
        <v>0</v>
      </c>
      <c r="AX154" s="56">
        <v>0</v>
      </c>
      <c r="AY154" s="56">
        <v>0</v>
      </c>
      <c r="AZ154" s="56">
        <v>0</v>
      </c>
      <c r="BA154" s="56">
        <v>0</v>
      </c>
      <c r="BB154" s="56">
        <v>0</v>
      </c>
      <c r="BC154" s="56">
        <v>0</v>
      </c>
      <c r="BD154" s="56">
        <v>0</v>
      </c>
      <c r="BE154" s="56">
        <v>0</v>
      </c>
      <c r="BF154" s="56">
        <v>0</v>
      </c>
      <c r="BG154" s="56">
        <v>0</v>
      </c>
      <c r="BH154" s="56">
        <v>0</v>
      </c>
      <c r="BI154" s="56">
        <v>0</v>
      </c>
      <c r="BJ154" s="56">
        <v>0</v>
      </c>
      <c r="BK154" s="56">
        <v>0</v>
      </c>
      <c r="BL154" s="56">
        <v>0</v>
      </c>
      <c r="BM154" s="56">
        <v>0</v>
      </c>
      <c r="BN154" s="56">
        <v>0</v>
      </c>
      <c r="BO154" s="56">
        <v>0</v>
      </c>
      <c r="BP154" s="56">
        <v>0</v>
      </c>
      <c r="BQ154" s="56">
        <v>0</v>
      </c>
      <c r="BR154" s="56">
        <v>0</v>
      </c>
      <c r="BS154" s="56">
        <v>0</v>
      </c>
      <c r="BT154" s="56">
        <v>0</v>
      </c>
      <c r="BU154" s="56">
        <v>0</v>
      </c>
      <c r="BV154" s="56">
        <v>0</v>
      </c>
      <c r="BW154" s="56">
        <v>0</v>
      </c>
      <c r="BX154" s="56">
        <v>0</v>
      </c>
      <c r="BY154" s="56">
        <v>0</v>
      </c>
      <c r="BZ154" s="56">
        <v>0</v>
      </c>
      <c r="CA154" s="56">
        <v>0</v>
      </c>
      <c r="CB154" s="56">
        <v>0</v>
      </c>
      <c r="CC154" s="56">
        <v>0</v>
      </c>
      <c r="CD154" s="56">
        <v>0</v>
      </c>
      <c r="CE154" s="56">
        <v>0</v>
      </c>
      <c r="CF154" s="56">
        <v>0</v>
      </c>
      <c r="CG154" s="56">
        <v>0</v>
      </c>
      <c r="CH154" s="56">
        <v>0</v>
      </c>
      <c r="CI154" s="56">
        <v>0</v>
      </c>
      <c r="CJ154" s="56">
        <v>0</v>
      </c>
      <c r="CK154" s="56">
        <v>0</v>
      </c>
      <c r="CL154" s="56">
        <v>0</v>
      </c>
      <c r="CM154" s="56">
        <v>0</v>
      </c>
      <c r="CN154" s="56">
        <v>0</v>
      </c>
      <c r="CO154" s="56">
        <v>0</v>
      </c>
      <c r="CP154" s="56">
        <v>0</v>
      </c>
      <c r="CQ154" s="56">
        <v>0</v>
      </c>
      <c r="CR154" s="56">
        <v>0</v>
      </c>
      <c r="CS154" s="56">
        <v>0</v>
      </c>
      <c r="CT154" s="56">
        <v>0</v>
      </c>
      <c r="CU154" s="56">
        <v>0</v>
      </c>
      <c r="CV154" s="56">
        <v>0</v>
      </c>
      <c r="CW154" s="56">
        <v>0</v>
      </c>
      <c r="CX154" s="56">
        <v>0</v>
      </c>
      <c r="CY154" s="56">
        <v>0</v>
      </c>
      <c r="CZ154" s="56">
        <v>0</v>
      </c>
      <c r="DA154" s="56">
        <v>0</v>
      </c>
      <c r="DB154" s="56">
        <v>0</v>
      </c>
      <c r="DC154" s="56">
        <v>0</v>
      </c>
      <c r="DD154" s="56">
        <v>0</v>
      </c>
      <c r="DE154" s="56">
        <v>0</v>
      </c>
      <c r="DF154" s="56">
        <v>0</v>
      </c>
      <c r="DG154" s="63">
        <v>0</v>
      </c>
    </row>
    <row r="155" spans="1:111" ht="15.4" customHeight="1">
      <c r="A155" s="92" t="s">
        <v>1625</v>
      </c>
      <c r="B155" s="93"/>
      <c r="C155" s="93"/>
      <c r="D155" s="57" t="s">
        <v>1626</v>
      </c>
      <c r="E155" s="56">
        <v>2080000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56">
        <v>0</v>
      </c>
      <c r="R155" s="56">
        <v>0</v>
      </c>
      <c r="S155" s="56">
        <v>0</v>
      </c>
      <c r="T155" s="56">
        <v>1981620</v>
      </c>
      <c r="U155" s="56">
        <v>0</v>
      </c>
      <c r="V155" s="56">
        <v>0</v>
      </c>
      <c r="W155" s="56">
        <v>0</v>
      </c>
      <c r="X155" s="56">
        <v>0</v>
      </c>
      <c r="Y155" s="56">
        <v>0</v>
      </c>
      <c r="Z155" s="56">
        <v>0</v>
      </c>
      <c r="AA155" s="56">
        <v>0</v>
      </c>
      <c r="AB155" s="56">
        <v>0</v>
      </c>
      <c r="AC155" s="56">
        <v>0</v>
      </c>
      <c r="AD155" s="56">
        <v>212648.4</v>
      </c>
      <c r="AE155" s="56">
        <v>0</v>
      </c>
      <c r="AF155" s="56">
        <v>0</v>
      </c>
      <c r="AG155" s="56">
        <v>0</v>
      </c>
      <c r="AH155" s="56">
        <v>0</v>
      </c>
      <c r="AI155" s="56">
        <v>0</v>
      </c>
      <c r="AJ155" s="56">
        <v>0</v>
      </c>
      <c r="AK155" s="56">
        <v>89828</v>
      </c>
      <c r="AL155" s="56">
        <v>0</v>
      </c>
      <c r="AM155" s="56">
        <v>0</v>
      </c>
      <c r="AN155" s="56">
        <v>537338.65</v>
      </c>
      <c r="AO155" s="56">
        <v>1141804.95</v>
      </c>
      <c r="AP155" s="56">
        <v>0</v>
      </c>
      <c r="AQ155" s="56">
        <v>0</v>
      </c>
      <c r="AR155" s="56">
        <v>0</v>
      </c>
      <c r="AS155" s="56">
        <v>0</v>
      </c>
      <c r="AT155" s="56">
        <v>0</v>
      </c>
      <c r="AU155" s="56">
        <v>0</v>
      </c>
      <c r="AV155" s="56">
        <v>0</v>
      </c>
      <c r="AW155" s="56">
        <v>0</v>
      </c>
      <c r="AX155" s="56">
        <v>0</v>
      </c>
      <c r="AY155" s="56">
        <v>0</v>
      </c>
      <c r="AZ155" s="56">
        <v>0</v>
      </c>
      <c r="BA155" s="56">
        <v>0</v>
      </c>
      <c r="BB155" s="56">
        <v>0</v>
      </c>
      <c r="BC155" s="56">
        <v>0</v>
      </c>
      <c r="BD155" s="56">
        <v>0</v>
      </c>
      <c r="BE155" s="56">
        <v>0</v>
      </c>
      <c r="BF155" s="56">
        <v>0</v>
      </c>
      <c r="BG155" s="56">
        <v>0</v>
      </c>
      <c r="BH155" s="56">
        <v>0</v>
      </c>
      <c r="BI155" s="56">
        <v>0</v>
      </c>
      <c r="BJ155" s="56">
        <v>0</v>
      </c>
      <c r="BK155" s="56">
        <v>0</v>
      </c>
      <c r="BL155" s="56">
        <v>0</v>
      </c>
      <c r="BM155" s="56">
        <v>0</v>
      </c>
      <c r="BN155" s="56">
        <v>0</v>
      </c>
      <c r="BO155" s="56">
        <v>0</v>
      </c>
      <c r="BP155" s="56">
        <v>0</v>
      </c>
      <c r="BQ155" s="56">
        <v>0</v>
      </c>
      <c r="BR155" s="56">
        <v>0</v>
      </c>
      <c r="BS155" s="56">
        <v>0</v>
      </c>
      <c r="BT155" s="56">
        <v>0</v>
      </c>
      <c r="BU155" s="56">
        <v>0</v>
      </c>
      <c r="BV155" s="56">
        <v>0</v>
      </c>
      <c r="BW155" s="56">
        <v>0</v>
      </c>
      <c r="BX155" s="56">
        <v>0</v>
      </c>
      <c r="BY155" s="56">
        <v>0</v>
      </c>
      <c r="BZ155" s="56">
        <v>98380</v>
      </c>
      <c r="CA155" s="56">
        <v>0</v>
      </c>
      <c r="CB155" s="56">
        <v>98380</v>
      </c>
      <c r="CC155" s="56">
        <v>0</v>
      </c>
      <c r="CD155" s="56">
        <v>0</v>
      </c>
      <c r="CE155" s="56">
        <v>0</v>
      </c>
      <c r="CF155" s="56">
        <v>0</v>
      </c>
      <c r="CG155" s="56">
        <v>0</v>
      </c>
      <c r="CH155" s="56">
        <v>0</v>
      </c>
      <c r="CI155" s="56">
        <v>0</v>
      </c>
      <c r="CJ155" s="56">
        <v>0</v>
      </c>
      <c r="CK155" s="56">
        <v>0</v>
      </c>
      <c r="CL155" s="56">
        <v>0</v>
      </c>
      <c r="CM155" s="56">
        <v>0</v>
      </c>
      <c r="CN155" s="56">
        <v>0</v>
      </c>
      <c r="CO155" s="56">
        <v>0</v>
      </c>
      <c r="CP155" s="56">
        <v>0</v>
      </c>
      <c r="CQ155" s="56">
        <v>0</v>
      </c>
      <c r="CR155" s="56">
        <v>0</v>
      </c>
      <c r="CS155" s="56">
        <v>0</v>
      </c>
      <c r="CT155" s="56">
        <v>0</v>
      </c>
      <c r="CU155" s="56">
        <v>0</v>
      </c>
      <c r="CV155" s="56">
        <v>0</v>
      </c>
      <c r="CW155" s="56">
        <v>0</v>
      </c>
      <c r="CX155" s="56">
        <v>0</v>
      </c>
      <c r="CY155" s="56">
        <v>0</v>
      </c>
      <c r="CZ155" s="56">
        <v>0</v>
      </c>
      <c r="DA155" s="56">
        <v>0</v>
      </c>
      <c r="DB155" s="56">
        <v>0</v>
      </c>
      <c r="DC155" s="56">
        <v>0</v>
      </c>
      <c r="DD155" s="56">
        <v>0</v>
      </c>
      <c r="DE155" s="56">
        <v>0</v>
      </c>
      <c r="DF155" s="56">
        <v>0</v>
      </c>
      <c r="DG155" s="63">
        <v>0</v>
      </c>
    </row>
    <row r="156" spans="1:111" ht="15.4" customHeight="1">
      <c r="A156" s="92" t="s">
        <v>1627</v>
      </c>
      <c r="B156" s="93"/>
      <c r="C156" s="93"/>
      <c r="D156" s="57" t="s">
        <v>1628</v>
      </c>
      <c r="E156" s="56">
        <v>1080400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56">
        <v>0</v>
      </c>
      <c r="R156" s="56">
        <v>0</v>
      </c>
      <c r="S156" s="56">
        <v>0</v>
      </c>
      <c r="T156" s="56">
        <v>1080400</v>
      </c>
      <c r="U156" s="56">
        <v>0</v>
      </c>
      <c r="V156" s="56">
        <v>0</v>
      </c>
      <c r="W156" s="56">
        <v>0</v>
      </c>
      <c r="X156" s="56">
        <v>0</v>
      </c>
      <c r="Y156" s="56">
        <v>0</v>
      </c>
      <c r="Z156" s="56">
        <v>0</v>
      </c>
      <c r="AA156" s="56">
        <v>0</v>
      </c>
      <c r="AB156" s="56">
        <v>0</v>
      </c>
      <c r="AC156" s="56">
        <v>0</v>
      </c>
      <c r="AD156" s="56">
        <v>212648.4</v>
      </c>
      <c r="AE156" s="56">
        <v>0</v>
      </c>
      <c r="AF156" s="56">
        <v>0</v>
      </c>
      <c r="AG156" s="56">
        <v>0</v>
      </c>
      <c r="AH156" s="56">
        <v>0</v>
      </c>
      <c r="AI156" s="56">
        <v>88400</v>
      </c>
      <c r="AJ156" s="56">
        <v>0</v>
      </c>
      <c r="AK156" s="56">
        <v>0</v>
      </c>
      <c r="AL156" s="56">
        <v>0</v>
      </c>
      <c r="AM156" s="56">
        <v>0</v>
      </c>
      <c r="AN156" s="56">
        <v>537338.65</v>
      </c>
      <c r="AO156" s="56">
        <v>242012.95</v>
      </c>
      <c r="AP156" s="56">
        <v>0</v>
      </c>
      <c r="AQ156" s="56">
        <v>0</v>
      </c>
      <c r="AR156" s="56">
        <v>0</v>
      </c>
      <c r="AS156" s="56">
        <v>0</v>
      </c>
      <c r="AT156" s="56">
        <v>0</v>
      </c>
      <c r="AU156" s="56">
        <v>0</v>
      </c>
      <c r="AV156" s="56">
        <v>0</v>
      </c>
      <c r="AW156" s="56">
        <v>0</v>
      </c>
      <c r="AX156" s="56">
        <v>0</v>
      </c>
      <c r="AY156" s="56">
        <v>0</v>
      </c>
      <c r="AZ156" s="56">
        <v>0</v>
      </c>
      <c r="BA156" s="56">
        <v>0</v>
      </c>
      <c r="BB156" s="56">
        <v>0</v>
      </c>
      <c r="BC156" s="56">
        <v>0</v>
      </c>
      <c r="BD156" s="56">
        <v>0</v>
      </c>
      <c r="BE156" s="56">
        <v>0</v>
      </c>
      <c r="BF156" s="56">
        <v>0</v>
      </c>
      <c r="BG156" s="56">
        <v>0</v>
      </c>
      <c r="BH156" s="56">
        <v>0</v>
      </c>
      <c r="BI156" s="56">
        <v>0</v>
      </c>
      <c r="BJ156" s="56">
        <v>0</v>
      </c>
      <c r="BK156" s="56">
        <v>0</v>
      </c>
      <c r="BL156" s="56">
        <v>0</v>
      </c>
      <c r="BM156" s="56">
        <v>0</v>
      </c>
      <c r="BN156" s="56">
        <v>0</v>
      </c>
      <c r="BO156" s="56">
        <v>0</v>
      </c>
      <c r="BP156" s="56">
        <v>0</v>
      </c>
      <c r="BQ156" s="56">
        <v>0</v>
      </c>
      <c r="BR156" s="56">
        <v>0</v>
      </c>
      <c r="BS156" s="56">
        <v>0</v>
      </c>
      <c r="BT156" s="56">
        <v>0</v>
      </c>
      <c r="BU156" s="56">
        <v>0</v>
      </c>
      <c r="BV156" s="56">
        <v>0</v>
      </c>
      <c r="BW156" s="56">
        <v>0</v>
      </c>
      <c r="BX156" s="56">
        <v>0</v>
      </c>
      <c r="BY156" s="56">
        <v>0</v>
      </c>
      <c r="BZ156" s="56">
        <v>0</v>
      </c>
      <c r="CA156" s="56">
        <v>0</v>
      </c>
      <c r="CB156" s="56">
        <v>0</v>
      </c>
      <c r="CC156" s="56">
        <v>0</v>
      </c>
      <c r="CD156" s="56">
        <v>0</v>
      </c>
      <c r="CE156" s="56">
        <v>0</v>
      </c>
      <c r="CF156" s="56">
        <v>0</v>
      </c>
      <c r="CG156" s="56">
        <v>0</v>
      </c>
      <c r="CH156" s="56">
        <v>0</v>
      </c>
      <c r="CI156" s="56">
        <v>0</v>
      </c>
      <c r="CJ156" s="56">
        <v>0</v>
      </c>
      <c r="CK156" s="56">
        <v>0</v>
      </c>
      <c r="CL156" s="56">
        <v>0</v>
      </c>
      <c r="CM156" s="56">
        <v>0</v>
      </c>
      <c r="CN156" s="56">
        <v>0</v>
      </c>
      <c r="CO156" s="56">
        <v>0</v>
      </c>
      <c r="CP156" s="56">
        <v>0</v>
      </c>
      <c r="CQ156" s="56">
        <v>0</v>
      </c>
      <c r="CR156" s="56">
        <v>0</v>
      </c>
      <c r="CS156" s="56">
        <v>0</v>
      </c>
      <c r="CT156" s="56">
        <v>0</v>
      </c>
      <c r="CU156" s="56">
        <v>0</v>
      </c>
      <c r="CV156" s="56">
        <v>0</v>
      </c>
      <c r="CW156" s="56">
        <v>0</v>
      </c>
      <c r="CX156" s="56">
        <v>0</v>
      </c>
      <c r="CY156" s="56">
        <v>0</v>
      </c>
      <c r="CZ156" s="56">
        <v>0</v>
      </c>
      <c r="DA156" s="56">
        <v>0</v>
      </c>
      <c r="DB156" s="56">
        <v>0</v>
      </c>
      <c r="DC156" s="56">
        <v>0</v>
      </c>
      <c r="DD156" s="56">
        <v>0</v>
      </c>
      <c r="DE156" s="56">
        <v>0</v>
      </c>
      <c r="DF156" s="56">
        <v>0</v>
      </c>
      <c r="DG156" s="63">
        <v>0</v>
      </c>
    </row>
    <row r="157" spans="1:111" ht="15.4" customHeight="1">
      <c r="A157" s="92" t="s">
        <v>1629</v>
      </c>
      <c r="B157" s="93"/>
      <c r="C157" s="93"/>
      <c r="D157" s="57" t="s">
        <v>1630</v>
      </c>
      <c r="E157" s="56">
        <v>4828495.1900000004</v>
      </c>
      <c r="F157" s="56">
        <v>4828495.1900000004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3322205.13</v>
      </c>
      <c r="O157" s="56">
        <v>750000</v>
      </c>
      <c r="P157" s="56">
        <v>279034.56</v>
      </c>
      <c r="Q157" s="56">
        <v>0</v>
      </c>
      <c r="R157" s="56">
        <v>477255.5</v>
      </c>
      <c r="S157" s="56">
        <v>0</v>
      </c>
      <c r="T157" s="56">
        <v>0</v>
      </c>
      <c r="U157" s="56">
        <v>0</v>
      </c>
      <c r="V157" s="56">
        <v>0</v>
      </c>
      <c r="W157" s="56">
        <v>0</v>
      </c>
      <c r="X157" s="56">
        <v>0</v>
      </c>
      <c r="Y157" s="56">
        <v>0</v>
      </c>
      <c r="Z157" s="56">
        <v>0</v>
      </c>
      <c r="AA157" s="56">
        <v>0</v>
      </c>
      <c r="AB157" s="56">
        <v>0</v>
      </c>
      <c r="AC157" s="56">
        <v>0</v>
      </c>
      <c r="AD157" s="56">
        <v>0</v>
      </c>
      <c r="AE157" s="56">
        <v>0</v>
      </c>
      <c r="AF157" s="56">
        <v>0</v>
      </c>
      <c r="AG157" s="56">
        <v>0</v>
      </c>
      <c r="AH157" s="56">
        <v>0</v>
      </c>
      <c r="AI157" s="56">
        <v>0</v>
      </c>
      <c r="AJ157" s="56">
        <v>0</v>
      </c>
      <c r="AK157" s="56">
        <v>0</v>
      </c>
      <c r="AL157" s="56">
        <v>0</v>
      </c>
      <c r="AM157" s="56">
        <v>0</v>
      </c>
      <c r="AN157" s="56">
        <v>0</v>
      </c>
      <c r="AO157" s="56">
        <v>0</v>
      </c>
      <c r="AP157" s="56">
        <v>0</v>
      </c>
      <c r="AQ157" s="56">
        <v>0</v>
      </c>
      <c r="AR157" s="56">
        <v>0</v>
      </c>
      <c r="AS157" s="56">
        <v>0</v>
      </c>
      <c r="AT157" s="56">
        <v>0</v>
      </c>
      <c r="AU157" s="56">
        <v>0</v>
      </c>
      <c r="AV157" s="56">
        <v>0</v>
      </c>
      <c r="AW157" s="56">
        <v>0</v>
      </c>
      <c r="AX157" s="56">
        <v>0</v>
      </c>
      <c r="AY157" s="56">
        <v>0</v>
      </c>
      <c r="AZ157" s="56">
        <v>0</v>
      </c>
      <c r="BA157" s="56">
        <v>0</v>
      </c>
      <c r="BB157" s="56">
        <v>0</v>
      </c>
      <c r="BC157" s="56">
        <v>0</v>
      </c>
      <c r="BD157" s="56">
        <v>0</v>
      </c>
      <c r="BE157" s="56">
        <v>0</v>
      </c>
      <c r="BF157" s="56">
        <v>0</v>
      </c>
      <c r="BG157" s="56">
        <v>0</v>
      </c>
      <c r="BH157" s="56">
        <v>0</v>
      </c>
      <c r="BI157" s="56">
        <v>0</v>
      </c>
      <c r="BJ157" s="56">
        <v>0</v>
      </c>
      <c r="BK157" s="56">
        <v>0</v>
      </c>
      <c r="BL157" s="56">
        <v>0</v>
      </c>
      <c r="BM157" s="56">
        <v>0</v>
      </c>
      <c r="BN157" s="56">
        <v>0</v>
      </c>
      <c r="BO157" s="56">
        <v>0</v>
      </c>
      <c r="BP157" s="56">
        <v>0</v>
      </c>
      <c r="BQ157" s="56">
        <v>0</v>
      </c>
      <c r="BR157" s="56">
        <v>0</v>
      </c>
      <c r="BS157" s="56">
        <v>0</v>
      </c>
      <c r="BT157" s="56">
        <v>0</v>
      </c>
      <c r="BU157" s="56">
        <v>0</v>
      </c>
      <c r="BV157" s="56">
        <v>0</v>
      </c>
      <c r="BW157" s="56">
        <v>0</v>
      </c>
      <c r="BX157" s="56">
        <v>0</v>
      </c>
      <c r="BY157" s="56">
        <v>0</v>
      </c>
      <c r="BZ157" s="56">
        <v>0</v>
      </c>
      <c r="CA157" s="56">
        <v>0</v>
      </c>
      <c r="CB157" s="56">
        <v>0</v>
      </c>
      <c r="CC157" s="56">
        <v>0</v>
      </c>
      <c r="CD157" s="56">
        <v>0</v>
      </c>
      <c r="CE157" s="56">
        <v>0</v>
      </c>
      <c r="CF157" s="56">
        <v>0</v>
      </c>
      <c r="CG157" s="56">
        <v>0</v>
      </c>
      <c r="CH157" s="56">
        <v>0</v>
      </c>
      <c r="CI157" s="56">
        <v>0</v>
      </c>
      <c r="CJ157" s="56">
        <v>0</v>
      </c>
      <c r="CK157" s="56">
        <v>0</v>
      </c>
      <c r="CL157" s="56">
        <v>0</v>
      </c>
      <c r="CM157" s="56">
        <v>0</v>
      </c>
      <c r="CN157" s="56">
        <v>0</v>
      </c>
      <c r="CO157" s="56">
        <v>0</v>
      </c>
      <c r="CP157" s="56">
        <v>0</v>
      </c>
      <c r="CQ157" s="56">
        <v>0</v>
      </c>
      <c r="CR157" s="56">
        <v>0</v>
      </c>
      <c r="CS157" s="56">
        <v>0</v>
      </c>
      <c r="CT157" s="56">
        <v>0</v>
      </c>
      <c r="CU157" s="56">
        <v>0</v>
      </c>
      <c r="CV157" s="56">
        <v>0</v>
      </c>
      <c r="CW157" s="56">
        <v>0</v>
      </c>
      <c r="CX157" s="56">
        <v>0</v>
      </c>
      <c r="CY157" s="56">
        <v>0</v>
      </c>
      <c r="CZ157" s="56">
        <v>0</v>
      </c>
      <c r="DA157" s="56">
        <v>0</v>
      </c>
      <c r="DB157" s="56">
        <v>0</v>
      </c>
      <c r="DC157" s="56">
        <v>0</v>
      </c>
      <c r="DD157" s="56">
        <v>0</v>
      </c>
      <c r="DE157" s="56">
        <v>0</v>
      </c>
      <c r="DF157" s="56">
        <v>0</v>
      </c>
      <c r="DG157" s="63">
        <v>0</v>
      </c>
    </row>
    <row r="158" spans="1:111" ht="15.4" customHeight="1">
      <c r="A158" s="92" t="s">
        <v>1631</v>
      </c>
      <c r="B158" s="93"/>
      <c r="C158" s="93"/>
      <c r="D158" s="57" t="s">
        <v>1632</v>
      </c>
      <c r="E158" s="56">
        <v>3421803.36</v>
      </c>
      <c r="F158" s="56">
        <v>3421803.36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2780908.76</v>
      </c>
      <c r="O158" s="56">
        <v>0</v>
      </c>
      <c r="P158" s="56">
        <v>279034.56</v>
      </c>
      <c r="Q158" s="56">
        <v>0</v>
      </c>
      <c r="R158" s="56">
        <v>361860.04</v>
      </c>
      <c r="S158" s="56">
        <v>0</v>
      </c>
      <c r="T158" s="56">
        <v>0</v>
      </c>
      <c r="U158" s="56">
        <v>0</v>
      </c>
      <c r="V158" s="56">
        <v>0</v>
      </c>
      <c r="W158" s="56">
        <v>0</v>
      </c>
      <c r="X158" s="56">
        <v>0</v>
      </c>
      <c r="Y158" s="56">
        <v>0</v>
      </c>
      <c r="Z158" s="56">
        <v>0</v>
      </c>
      <c r="AA158" s="56">
        <v>0</v>
      </c>
      <c r="AB158" s="56">
        <v>0</v>
      </c>
      <c r="AC158" s="56">
        <v>0</v>
      </c>
      <c r="AD158" s="56">
        <v>0</v>
      </c>
      <c r="AE158" s="56">
        <v>0</v>
      </c>
      <c r="AF158" s="56">
        <v>0</v>
      </c>
      <c r="AG158" s="56">
        <v>0</v>
      </c>
      <c r="AH158" s="56">
        <v>0</v>
      </c>
      <c r="AI158" s="56">
        <v>0</v>
      </c>
      <c r="AJ158" s="56">
        <v>0</v>
      </c>
      <c r="AK158" s="56">
        <v>0</v>
      </c>
      <c r="AL158" s="56">
        <v>0</v>
      </c>
      <c r="AM158" s="56">
        <v>0</v>
      </c>
      <c r="AN158" s="56">
        <v>0</v>
      </c>
      <c r="AO158" s="56">
        <v>0</v>
      </c>
      <c r="AP158" s="56">
        <v>0</v>
      </c>
      <c r="AQ158" s="56">
        <v>0</v>
      </c>
      <c r="AR158" s="56">
        <v>0</v>
      </c>
      <c r="AS158" s="56">
        <v>0</v>
      </c>
      <c r="AT158" s="56">
        <v>0</v>
      </c>
      <c r="AU158" s="56">
        <v>0</v>
      </c>
      <c r="AV158" s="56">
        <v>0</v>
      </c>
      <c r="AW158" s="56">
        <v>0</v>
      </c>
      <c r="AX158" s="56">
        <v>0</v>
      </c>
      <c r="AY158" s="56">
        <v>0</v>
      </c>
      <c r="AZ158" s="56">
        <v>0</v>
      </c>
      <c r="BA158" s="56">
        <v>0</v>
      </c>
      <c r="BB158" s="56">
        <v>0</v>
      </c>
      <c r="BC158" s="56">
        <v>0</v>
      </c>
      <c r="BD158" s="56">
        <v>0</v>
      </c>
      <c r="BE158" s="56">
        <v>0</v>
      </c>
      <c r="BF158" s="56">
        <v>0</v>
      </c>
      <c r="BG158" s="56">
        <v>0</v>
      </c>
      <c r="BH158" s="56">
        <v>0</v>
      </c>
      <c r="BI158" s="56">
        <v>0</v>
      </c>
      <c r="BJ158" s="56">
        <v>0</v>
      </c>
      <c r="BK158" s="56">
        <v>0</v>
      </c>
      <c r="BL158" s="56">
        <v>0</v>
      </c>
      <c r="BM158" s="56">
        <v>0</v>
      </c>
      <c r="BN158" s="56">
        <v>0</v>
      </c>
      <c r="BO158" s="56">
        <v>0</v>
      </c>
      <c r="BP158" s="56">
        <v>0</v>
      </c>
      <c r="BQ158" s="56">
        <v>0</v>
      </c>
      <c r="BR158" s="56">
        <v>0</v>
      </c>
      <c r="BS158" s="56">
        <v>0</v>
      </c>
      <c r="BT158" s="56">
        <v>0</v>
      </c>
      <c r="BU158" s="56">
        <v>0</v>
      </c>
      <c r="BV158" s="56">
        <v>0</v>
      </c>
      <c r="BW158" s="56">
        <v>0</v>
      </c>
      <c r="BX158" s="56">
        <v>0</v>
      </c>
      <c r="BY158" s="56">
        <v>0</v>
      </c>
      <c r="BZ158" s="56">
        <v>0</v>
      </c>
      <c r="CA158" s="56">
        <v>0</v>
      </c>
      <c r="CB158" s="56">
        <v>0</v>
      </c>
      <c r="CC158" s="56">
        <v>0</v>
      </c>
      <c r="CD158" s="56">
        <v>0</v>
      </c>
      <c r="CE158" s="56">
        <v>0</v>
      </c>
      <c r="CF158" s="56">
        <v>0</v>
      </c>
      <c r="CG158" s="56">
        <v>0</v>
      </c>
      <c r="CH158" s="56">
        <v>0</v>
      </c>
      <c r="CI158" s="56">
        <v>0</v>
      </c>
      <c r="CJ158" s="56">
        <v>0</v>
      </c>
      <c r="CK158" s="56">
        <v>0</v>
      </c>
      <c r="CL158" s="56">
        <v>0</v>
      </c>
      <c r="CM158" s="56">
        <v>0</v>
      </c>
      <c r="CN158" s="56">
        <v>0</v>
      </c>
      <c r="CO158" s="56">
        <v>0</v>
      </c>
      <c r="CP158" s="56">
        <v>0</v>
      </c>
      <c r="CQ158" s="56">
        <v>0</v>
      </c>
      <c r="CR158" s="56">
        <v>0</v>
      </c>
      <c r="CS158" s="56">
        <v>0</v>
      </c>
      <c r="CT158" s="56">
        <v>0</v>
      </c>
      <c r="CU158" s="56">
        <v>0</v>
      </c>
      <c r="CV158" s="56">
        <v>0</v>
      </c>
      <c r="CW158" s="56">
        <v>0</v>
      </c>
      <c r="CX158" s="56">
        <v>0</v>
      </c>
      <c r="CY158" s="56">
        <v>0</v>
      </c>
      <c r="CZ158" s="56">
        <v>0</v>
      </c>
      <c r="DA158" s="56">
        <v>0</v>
      </c>
      <c r="DB158" s="56">
        <v>0</v>
      </c>
      <c r="DC158" s="56">
        <v>0</v>
      </c>
      <c r="DD158" s="56">
        <v>0</v>
      </c>
      <c r="DE158" s="56">
        <v>0</v>
      </c>
      <c r="DF158" s="56">
        <v>0</v>
      </c>
      <c r="DG158" s="63">
        <v>0</v>
      </c>
    </row>
    <row r="159" spans="1:111" ht="15.4" customHeight="1">
      <c r="A159" s="92" t="s">
        <v>1633</v>
      </c>
      <c r="B159" s="93"/>
      <c r="C159" s="93"/>
      <c r="D159" s="57" t="s">
        <v>1634</v>
      </c>
      <c r="E159" s="56">
        <v>656691.82999999996</v>
      </c>
      <c r="F159" s="56">
        <v>656691.82999999996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541296.37</v>
      </c>
      <c r="O159" s="56">
        <v>0</v>
      </c>
      <c r="P159" s="56">
        <v>0</v>
      </c>
      <c r="Q159" s="56">
        <v>0</v>
      </c>
      <c r="R159" s="56">
        <v>115395.46</v>
      </c>
      <c r="S159" s="56">
        <v>0</v>
      </c>
      <c r="T159" s="56">
        <v>0</v>
      </c>
      <c r="U159" s="56">
        <v>0</v>
      </c>
      <c r="V159" s="56">
        <v>0</v>
      </c>
      <c r="W159" s="56">
        <v>0</v>
      </c>
      <c r="X159" s="56">
        <v>0</v>
      </c>
      <c r="Y159" s="56">
        <v>0</v>
      </c>
      <c r="Z159" s="56">
        <v>0</v>
      </c>
      <c r="AA159" s="56">
        <v>0</v>
      </c>
      <c r="AB159" s="56">
        <v>0</v>
      </c>
      <c r="AC159" s="56">
        <v>0</v>
      </c>
      <c r="AD159" s="56">
        <v>0</v>
      </c>
      <c r="AE159" s="56">
        <v>0</v>
      </c>
      <c r="AF159" s="56">
        <v>0</v>
      </c>
      <c r="AG159" s="56">
        <v>0</v>
      </c>
      <c r="AH159" s="56">
        <v>0</v>
      </c>
      <c r="AI159" s="56">
        <v>0</v>
      </c>
      <c r="AJ159" s="56">
        <v>0</v>
      </c>
      <c r="AK159" s="56">
        <v>0</v>
      </c>
      <c r="AL159" s="56">
        <v>0</v>
      </c>
      <c r="AM159" s="56">
        <v>0</v>
      </c>
      <c r="AN159" s="56">
        <v>0</v>
      </c>
      <c r="AO159" s="56">
        <v>0</v>
      </c>
      <c r="AP159" s="56">
        <v>0</v>
      </c>
      <c r="AQ159" s="56">
        <v>0</v>
      </c>
      <c r="AR159" s="56">
        <v>0</v>
      </c>
      <c r="AS159" s="56">
        <v>0</v>
      </c>
      <c r="AT159" s="56">
        <v>0</v>
      </c>
      <c r="AU159" s="56">
        <v>0</v>
      </c>
      <c r="AV159" s="56">
        <v>0</v>
      </c>
      <c r="AW159" s="56">
        <v>0</v>
      </c>
      <c r="AX159" s="56">
        <v>0</v>
      </c>
      <c r="AY159" s="56">
        <v>0</v>
      </c>
      <c r="AZ159" s="56">
        <v>0</v>
      </c>
      <c r="BA159" s="56">
        <v>0</v>
      </c>
      <c r="BB159" s="56">
        <v>0</v>
      </c>
      <c r="BC159" s="56">
        <v>0</v>
      </c>
      <c r="BD159" s="56">
        <v>0</v>
      </c>
      <c r="BE159" s="56">
        <v>0</v>
      </c>
      <c r="BF159" s="56">
        <v>0</v>
      </c>
      <c r="BG159" s="56">
        <v>0</v>
      </c>
      <c r="BH159" s="56">
        <v>0</v>
      </c>
      <c r="BI159" s="56">
        <v>0</v>
      </c>
      <c r="BJ159" s="56">
        <v>0</v>
      </c>
      <c r="BK159" s="56">
        <v>0</v>
      </c>
      <c r="BL159" s="56">
        <v>0</v>
      </c>
      <c r="BM159" s="56">
        <v>0</v>
      </c>
      <c r="BN159" s="56">
        <v>0</v>
      </c>
      <c r="BO159" s="56">
        <v>0</v>
      </c>
      <c r="BP159" s="56">
        <v>0</v>
      </c>
      <c r="BQ159" s="56">
        <v>0</v>
      </c>
      <c r="BR159" s="56">
        <v>0</v>
      </c>
      <c r="BS159" s="56">
        <v>0</v>
      </c>
      <c r="BT159" s="56">
        <v>0</v>
      </c>
      <c r="BU159" s="56">
        <v>0</v>
      </c>
      <c r="BV159" s="56">
        <v>0</v>
      </c>
      <c r="BW159" s="56">
        <v>0</v>
      </c>
      <c r="BX159" s="56">
        <v>0</v>
      </c>
      <c r="BY159" s="56">
        <v>0</v>
      </c>
      <c r="BZ159" s="56">
        <v>0</v>
      </c>
      <c r="CA159" s="56">
        <v>0</v>
      </c>
      <c r="CB159" s="56">
        <v>0</v>
      </c>
      <c r="CC159" s="56">
        <v>0</v>
      </c>
      <c r="CD159" s="56">
        <v>0</v>
      </c>
      <c r="CE159" s="56">
        <v>0</v>
      </c>
      <c r="CF159" s="56">
        <v>0</v>
      </c>
      <c r="CG159" s="56">
        <v>0</v>
      </c>
      <c r="CH159" s="56">
        <v>0</v>
      </c>
      <c r="CI159" s="56">
        <v>0</v>
      </c>
      <c r="CJ159" s="56">
        <v>0</v>
      </c>
      <c r="CK159" s="56">
        <v>0</v>
      </c>
      <c r="CL159" s="56">
        <v>0</v>
      </c>
      <c r="CM159" s="56">
        <v>0</v>
      </c>
      <c r="CN159" s="56">
        <v>0</v>
      </c>
      <c r="CO159" s="56">
        <v>0</v>
      </c>
      <c r="CP159" s="56">
        <v>0</v>
      </c>
      <c r="CQ159" s="56">
        <v>0</v>
      </c>
      <c r="CR159" s="56">
        <v>0</v>
      </c>
      <c r="CS159" s="56">
        <v>0</v>
      </c>
      <c r="CT159" s="56">
        <v>0</v>
      </c>
      <c r="CU159" s="56">
        <v>0</v>
      </c>
      <c r="CV159" s="56">
        <v>0</v>
      </c>
      <c r="CW159" s="56">
        <v>0</v>
      </c>
      <c r="CX159" s="56">
        <v>0</v>
      </c>
      <c r="CY159" s="56">
        <v>0</v>
      </c>
      <c r="CZ159" s="56">
        <v>0</v>
      </c>
      <c r="DA159" s="56">
        <v>0</v>
      </c>
      <c r="DB159" s="56">
        <v>0</v>
      </c>
      <c r="DC159" s="56">
        <v>0</v>
      </c>
      <c r="DD159" s="56">
        <v>0</v>
      </c>
      <c r="DE159" s="56">
        <v>0</v>
      </c>
      <c r="DF159" s="56">
        <v>0</v>
      </c>
      <c r="DG159" s="63">
        <v>0</v>
      </c>
    </row>
    <row r="160" spans="1:111" ht="15.4" customHeight="1">
      <c r="A160" s="92" t="s">
        <v>1635</v>
      </c>
      <c r="B160" s="93"/>
      <c r="C160" s="93"/>
      <c r="D160" s="57" t="s">
        <v>1636</v>
      </c>
      <c r="E160" s="56">
        <v>750000</v>
      </c>
      <c r="F160" s="56">
        <v>750000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750000</v>
      </c>
      <c r="P160" s="56">
        <v>0</v>
      </c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>
        <v>0</v>
      </c>
      <c r="W160" s="56">
        <v>0</v>
      </c>
      <c r="X160" s="56">
        <v>0</v>
      </c>
      <c r="Y160" s="56">
        <v>0</v>
      </c>
      <c r="Z160" s="56">
        <v>0</v>
      </c>
      <c r="AA160" s="56">
        <v>0</v>
      </c>
      <c r="AB160" s="56">
        <v>0</v>
      </c>
      <c r="AC160" s="56">
        <v>0</v>
      </c>
      <c r="AD160" s="56">
        <v>0</v>
      </c>
      <c r="AE160" s="56">
        <v>0</v>
      </c>
      <c r="AF160" s="56">
        <v>0</v>
      </c>
      <c r="AG160" s="56">
        <v>0</v>
      </c>
      <c r="AH160" s="56">
        <v>0</v>
      </c>
      <c r="AI160" s="56">
        <v>0</v>
      </c>
      <c r="AJ160" s="56">
        <v>0</v>
      </c>
      <c r="AK160" s="56">
        <v>0</v>
      </c>
      <c r="AL160" s="56">
        <v>0</v>
      </c>
      <c r="AM160" s="56">
        <v>0</v>
      </c>
      <c r="AN160" s="56">
        <v>0</v>
      </c>
      <c r="AO160" s="56">
        <v>0</v>
      </c>
      <c r="AP160" s="56">
        <v>0</v>
      </c>
      <c r="AQ160" s="56">
        <v>0</v>
      </c>
      <c r="AR160" s="56">
        <v>0</v>
      </c>
      <c r="AS160" s="56">
        <v>0</v>
      </c>
      <c r="AT160" s="56">
        <v>0</v>
      </c>
      <c r="AU160" s="56">
        <v>0</v>
      </c>
      <c r="AV160" s="56">
        <v>0</v>
      </c>
      <c r="AW160" s="56">
        <v>0</v>
      </c>
      <c r="AX160" s="56">
        <v>0</v>
      </c>
      <c r="AY160" s="56">
        <v>0</v>
      </c>
      <c r="AZ160" s="56">
        <v>0</v>
      </c>
      <c r="BA160" s="56">
        <v>0</v>
      </c>
      <c r="BB160" s="56">
        <v>0</v>
      </c>
      <c r="BC160" s="56">
        <v>0</v>
      </c>
      <c r="BD160" s="56">
        <v>0</v>
      </c>
      <c r="BE160" s="56">
        <v>0</v>
      </c>
      <c r="BF160" s="56">
        <v>0</v>
      </c>
      <c r="BG160" s="56">
        <v>0</v>
      </c>
      <c r="BH160" s="56">
        <v>0</v>
      </c>
      <c r="BI160" s="56">
        <v>0</v>
      </c>
      <c r="BJ160" s="56">
        <v>0</v>
      </c>
      <c r="BK160" s="56">
        <v>0</v>
      </c>
      <c r="BL160" s="56">
        <v>0</v>
      </c>
      <c r="BM160" s="56">
        <v>0</v>
      </c>
      <c r="BN160" s="56">
        <v>0</v>
      </c>
      <c r="BO160" s="56">
        <v>0</v>
      </c>
      <c r="BP160" s="56">
        <v>0</v>
      </c>
      <c r="BQ160" s="56">
        <v>0</v>
      </c>
      <c r="BR160" s="56">
        <v>0</v>
      </c>
      <c r="BS160" s="56">
        <v>0</v>
      </c>
      <c r="BT160" s="56">
        <v>0</v>
      </c>
      <c r="BU160" s="56">
        <v>0</v>
      </c>
      <c r="BV160" s="56">
        <v>0</v>
      </c>
      <c r="BW160" s="56">
        <v>0</v>
      </c>
      <c r="BX160" s="56">
        <v>0</v>
      </c>
      <c r="BY160" s="56">
        <v>0</v>
      </c>
      <c r="BZ160" s="56">
        <v>0</v>
      </c>
      <c r="CA160" s="56">
        <v>0</v>
      </c>
      <c r="CB160" s="56">
        <v>0</v>
      </c>
      <c r="CC160" s="56">
        <v>0</v>
      </c>
      <c r="CD160" s="56">
        <v>0</v>
      </c>
      <c r="CE160" s="56">
        <v>0</v>
      </c>
      <c r="CF160" s="56">
        <v>0</v>
      </c>
      <c r="CG160" s="56">
        <v>0</v>
      </c>
      <c r="CH160" s="56">
        <v>0</v>
      </c>
      <c r="CI160" s="56">
        <v>0</v>
      </c>
      <c r="CJ160" s="56">
        <v>0</v>
      </c>
      <c r="CK160" s="56">
        <v>0</v>
      </c>
      <c r="CL160" s="56">
        <v>0</v>
      </c>
      <c r="CM160" s="56">
        <v>0</v>
      </c>
      <c r="CN160" s="56">
        <v>0</v>
      </c>
      <c r="CO160" s="56">
        <v>0</v>
      </c>
      <c r="CP160" s="56">
        <v>0</v>
      </c>
      <c r="CQ160" s="56">
        <v>0</v>
      </c>
      <c r="CR160" s="56">
        <v>0</v>
      </c>
      <c r="CS160" s="56">
        <v>0</v>
      </c>
      <c r="CT160" s="56">
        <v>0</v>
      </c>
      <c r="CU160" s="56">
        <v>0</v>
      </c>
      <c r="CV160" s="56">
        <v>0</v>
      </c>
      <c r="CW160" s="56">
        <v>0</v>
      </c>
      <c r="CX160" s="56">
        <v>0</v>
      </c>
      <c r="CY160" s="56">
        <v>0</v>
      </c>
      <c r="CZ160" s="56">
        <v>0</v>
      </c>
      <c r="DA160" s="56">
        <v>0</v>
      </c>
      <c r="DB160" s="56">
        <v>0</v>
      </c>
      <c r="DC160" s="56">
        <v>0</v>
      </c>
      <c r="DD160" s="56">
        <v>0</v>
      </c>
      <c r="DE160" s="56">
        <v>0</v>
      </c>
      <c r="DF160" s="56">
        <v>0</v>
      </c>
      <c r="DG160" s="63">
        <v>0</v>
      </c>
    </row>
    <row r="161" spans="1:111" ht="15.4" customHeight="1">
      <c r="A161" s="92" t="s">
        <v>1637</v>
      </c>
      <c r="B161" s="93"/>
      <c r="C161" s="93"/>
      <c r="D161" s="57" t="s">
        <v>654</v>
      </c>
      <c r="E161" s="56">
        <v>35483805.399999999</v>
      </c>
      <c r="F161" s="56">
        <v>964584.6</v>
      </c>
      <c r="G161" s="56">
        <v>231330</v>
      </c>
      <c r="H161" s="56">
        <v>501067</v>
      </c>
      <c r="I161" s="56">
        <v>17436.169999999998</v>
      </c>
      <c r="J161" s="56">
        <v>0</v>
      </c>
      <c r="K161" s="56">
        <v>0</v>
      </c>
      <c r="L161" s="56">
        <v>111685.51</v>
      </c>
      <c r="M161" s="56">
        <v>43864.92</v>
      </c>
      <c r="N161" s="56">
        <v>59201</v>
      </c>
      <c r="O161" s="56">
        <v>0</v>
      </c>
      <c r="P161" s="56">
        <v>0</v>
      </c>
      <c r="Q161" s="56">
        <v>0</v>
      </c>
      <c r="R161" s="56">
        <v>0</v>
      </c>
      <c r="S161" s="56">
        <v>0</v>
      </c>
      <c r="T161" s="56">
        <v>33440453.800000001</v>
      </c>
      <c r="U161" s="56">
        <v>143433.4</v>
      </c>
      <c r="V161" s="56">
        <v>27850.9</v>
      </c>
      <c r="W161" s="56">
        <v>0</v>
      </c>
      <c r="X161" s="56">
        <v>0</v>
      </c>
      <c r="Y161" s="56">
        <v>0</v>
      </c>
      <c r="Z161" s="56">
        <v>0</v>
      </c>
      <c r="AA161" s="56">
        <v>5766.68</v>
      </c>
      <c r="AB161" s="56">
        <v>0</v>
      </c>
      <c r="AC161" s="56">
        <v>0</v>
      </c>
      <c r="AD161" s="56">
        <v>68112.45</v>
      </c>
      <c r="AE161" s="56">
        <v>0</v>
      </c>
      <c r="AF161" s="56">
        <v>650</v>
      </c>
      <c r="AG161" s="56">
        <v>0</v>
      </c>
      <c r="AH161" s="56">
        <v>0</v>
      </c>
      <c r="AI161" s="56">
        <v>2160</v>
      </c>
      <c r="AJ161" s="56">
        <v>5812</v>
      </c>
      <c r="AK161" s="56">
        <v>0</v>
      </c>
      <c r="AL161" s="56">
        <v>0</v>
      </c>
      <c r="AM161" s="56">
        <v>0</v>
      </c>
      <c r="AN161" s="56">
        <v>8219</v>
      </c>
      <c r="AO161" s="56">
        <v>33168005.41</v>
      </c>
      <c r="AP161" s="56">
        <v>10443.959999999999</v>
      </c>
      <c r="AQ161" s="56">
        <v>0</v>
      </c>
      <c r="AR161" s="56">
        <v>0</v>
      </c>
      <c r="AS161" s="56">
        <v>0</v>
      </c>
      <c r="AT161" s="56">
        <v>0</v>
      </c>
      <c r="AU161" s="56">
        <v>0</v>
      </c>
      <c r="AV161" s="56">
        <v>0</v>
      </c>
      <c r="AW161" s="56">
        <v>0</v>
      </c>
      <c r="AX161" s="56">
        <v>0</v>
      </c>
      <c r="AY161" s="56">
        <v>0</v>
      </c>
      <c r="AZ161" s="56">
        <v>0</v>
      </c>
      <c r="BA161" s="56">
        <v>0</v>
      </c>
      <c r="BB161" s="56">
        <v>0</v>
      </c>
      <c r="BC161" s="56">
        <v>0</v>
      </c>
      <c r="BD161" s="56">
        <v>0</v>
      </c>
      <c r="BE161" s="56">
        <v>0</v>
      </c>
      <c r="BF161" s="56">
        <v>0</v>
      </c>
      <c r="BG161" s="56">
        <v>0</v>
      </c>
      <c r="BH161" s="56">
        <v>0</v>
      </c>
      <c r="BI161" s="56">
        <v>0</v>
      </c>
      <c r="BJ161" s="56">
        <v>0</v>
      </c>
      <c r="BK161" s="56">
        <v>0</v>
      </c>
      <c r="BL161" s="56">
        <v>0</v>
      </c>
      <c r="BM161" s="56">
        <v>0</v>
      </c>
      <c r="BN161" s="56">
        <v>0</v>
      </c>
      <c r="BO161" s="56">
        <v>0</v>
      </c>
      <c r="BP161" s="56">
        <v>0</v>
      </c>
      <c r="BQ161" s="56">
        <v>0</v>
      </c>
      <c r="BR161" s="56">
        <v>0</v>
      </c>
      <c r="BS161" s="56">
        <v>0</v>
      </c>
      <c r="BT161" s="56">
        <v>0</v>
      </c>
      <c r="BU161" s="56">
        <v>0</v>
      </c>
      <c r="BV161" s="56">
        <v>0</v>
      </c>
      <c r="BW161" s="56">
        <v>0</v>
      </c>
      <c r="BX161" s="56">
        <v>0</v>
      </c>
      <c r="BY161" s="56">
        <v>0</v>
      </c>
      <c r="BZ161" s="56">
        <v>1078767</v>
      </c>
      <c r="CA161" s="56">
        <v>0</v>
      </c>
      <c r="CB161" s="56">
        <v>478767</v>
      </c>
      <c r="CC161" s="56">
        <v>600000</v>
      </c>
      <c r="CD161" s="56">
        <v>0</v>
      </c>
      <c r="CE161" s="56">
        <v>0</v>
      </c>
      <c r="CF161" s="56">
        <v>0</v>
      </c>
      <c r="CG161" s="56">
        <v>0</v>
      </c>
      <c r="CH161" s="56">
        <v>0</v>
      </c>
      <c r="CI161" s="56">
        <v>0</v>
      </c>
      <c r="CJ161" s="56">
        <v>0</v>
      </c>
      <c r="CK161" s="56">
        <v>0</v>
      </c>
      <c r="CL161" s="56">
        <v>0</v>
      </c>
      <c r="CM161" s="56">
        <v>0</v>
      </c>
      <c r="CN161" s="56">
        <v>0</v>
      </c>
      <c r="CO161" s="56">
        <v>0</v>
      </c>
      <c r="CP161" s="56">
        <v>0</v>
      </c>
      <c r="CQ161" s="56">
        <v>0</v>
      </c>
      <c r="CR161" s="56">
        <v>0</v>
      </c>
      <c r="CS161" s="56">
        <v>0</v>
      </c>
      <c r="CT161" s="56">
        <v>0</v>
      </c>
      <c r="CU161" s="56">
        <v>0</v>
      </c>
      <c r="CV161" s="56">
        <v>0</v>
      </c>
      <c r="CW161" s="56">
        <v>0</v>
      </c>
      <c r="CX161" s="56">
        <v>0</v>
      </c>
      <c r="CY161" s="56">
        <v>0</v>
      </c>
      <c r="CZ161" s="56">
        <v>0</v>
      </c>
      <c r="DA161" s="56">
        <v>0</v>
      </c>
      <c r="DB161" s="56">
        <v>0</v>
      </c>
      <c r="DC161" s="56">
        <v>0</v>
      </c>
      <c r="DD161" s="56">
        <v>0</v>
      </c>
      <c r="DE161" s="56">
        <v>0</v>
      </c>
      <c r="DF161" s="56">
        <v>0</v>
      </c>
      <c r="DG161" s="63">
        <v>0</v>
      </c>
    </row>
    <row r="162" spans="1:111" ht="15.4" customHeight="1">
      <c r="A162" s="92" t="s">
        <v>1638</v>
      </c>
      <c r="B162" s="93"/>
      <c r="C162" s="93"/>
      <c r="D162" s="57" t="s">
        <v>1639</v>
      </c>
      <c r="E162" s="56">
        <v>1996556.6</v>
      </c>
      <c r="F162" s="56">
        <v>964584.6</v>
      </c>
      <c r="G162" s="56">
        <v>231330</v>
      </c>
      <c r="H162" s="56">
        <v>501067</v>
      </c>
      <c r="I162" s="56">
        <v>17436.169999999998</v>
      </c>
      <c r="J162" s="56">
        <v>0</v>
      </c>
      <c r="K162" s="56">
        <v>0</v>
      </c>
      <c r="L162" s="56">
        <v>111685.51</v>
      </c>
      <c r="M162" s="56">
        <v>43864.92</v>
      </c>
      <c r="N162" s="56">
        <v>59201</v>
      </c>
      <c r="O162" s="56">
        <v>0</v>
      </c>
      <c r="P162" s="56">
        <v>0</v>
      </c>
      <c r="Q162" s="56">
        <v>0</v>
      </c>
      <c r="R162" s="56">
        <v>0</v>
      </c>
      <c r="S162" s="56">
        <v>0</v>
      </c>
      <c r="T162" s="56">
        <v>1031972</v>
      </c>
      <c r="U162" s="56">
        <v>124000</v>
      </c>
      <c r="V162" s="56">
        <v>0</v>
      </c>
      <c r="W162" s="56">
        <v>0</v>
      </c>
      <c r="X162" s="56">
        <v>0</v>
      </c>
      <c r="Y162" s="56">
        <v>0</v>
      </c>
      <c r="Z162" s="56">
        <v>0</v>
      </c>
      <c r="AA162" s="56">
        <v>0</v>
      </c>
      <c r="AB162" s="56">
        <v>0</v>
      </c>
      <c r="AC162" s="56">
        <v>0</v>
      </c>
      <c r="AD162" s="56">
        <v>0</v>
      </c>
      <c r="AE162" s="56">
        <v>0</v>
      </c>
      <c r="AF162" s="56">
        <v>0</v>
      </c>
      <c r="AG162" s="56">
        <v>0</v>
      </c>
      <c r="AH162" s="56">
        <v>0</v>
      </c>
      <c r="AI162" s="56">
        <v>2160</v>
      </c>
      <c r="AJ162" s="56">
        <v>5812</v>
      </c>
      <c r="AK162" s="56">
        <v>0</v>
      </c>
      <c r="AL162" s="56">
        <v>0</v>
      </c>
      <c r="AM162" s="56">
        <v>0</v>
      </c>
      <c r="AN162" s="56">
        <v>0</v>
      </c>
      <c r="AO162" s="56">
        <v>900000</v>
      </c>
      <c r="AP162" s="56">
        <v>0</v>
      </c>
      <c r="AQ162" s="56">
        <v>0</v>
      </c>
      <c r="AR162" s="56">
        <v>0</v>
      </c>
      <c r="AS162" s="56">
        <v>0</v>
      </c>
      <c r="AT162" s="56">
        <v>0</v>
      </c>
      <c r="AU162" s="56">
        <v>0</v>
      </c>
      <c r="AV162" s="56">
        <v>0</v>
      </c>
      <c r="AW162" s="56">
        <v>0</v>
      </c>
      <c r="AX162" s="56">
        <v>0</v>
      </c>
      <c r="AY162" s="56">
        <v>0</v>
      </c>
      <c r="AZ162" s="56">
        <v>0</v>
      </c>
      <c r="BA162" s="56">
        <v>0</v>
      </c>
      <c r="BB162" s="56">
        <v>0</v>
      </c>
      <c r="BC162" s="56">
        <v>0</v>
      </c>
      <c r="BD162" s="56">
        <v>0</v>
      </c>
      <c r="BE162" s="56">
        <v>0</v>
      </c>
      <c r="BF162" s="56">
        <v>0</v>
      </c>
      <c r="BG162" s="56">
        <v>0</v>
      </c>
      <c r="BH162" s="56">
        <v>0</v>
      </c>
      <c r="BI162" s="56">
        <v>0</v>
      </c>
      <c r="BJ162" s="56">
        <v>0</v>
      </c>
      <c r="BK162" s="56">
        <v>0</v>
      </c>
      <c r="BL162" s="56">
        <v>0</v>
      </c>
      <c r="BM162" s="56">
        <v>0</v>
      </c>
      <c r="BN162" s="56">
        <v>0</v>
      </c>
      <c r="BO162" s="56">
        <v>0</v>
      </c>
      <c r="BP162" s="56">
        <v>0</v>
      </c>
      <c r="BQ162" s="56">
        <v>0</v>
      </c>
      <c r="BR162" s="56">
        <v>0</v>
      </c>
      <c r="BS162" s="56">
        <v>0</v>
      </c>
      <c r="BT162" s="56">
        <v>0</v>
      </c>
      <c r="BU162" s="56">
        <v>0</v>
      </c>
      <c r="BV162" s="56">
        <v>0</v>
      </c>
      <c r="BW162" s="56">
        <v>0</v>
      </c>
      <c r="BX162" s="56">
        <v>0</v>
      </c>
      <c r="BY162" s="56">
        <v>0</v>
      </c>
      <c r="BZ162" s="56">
        <v>0</v>
      </c>
      <c r="CA162" s="56">
        <v>0</v>
      </c>
      <c r="CB162" s="56">
        <v>0</v>
      </c>
      <c r="CC162" s="56">
        <v>0</v>
      </c>
      <c r="CD162" s="56">
        <v>0</v>
      </c>
      <c r="CE162" s="56">
        <v>0</v>
      </c>
      <c r="CF162" s="56">
        <v>0</v>
      </c>
      <c r="CG162" s="56">
        <v>0</v>
      </c>
      <c r="CH162" s="56">
        <v>0</v>
      </c>
      <c r="CI162" s="56">
        <v>0</v>
      </c>
      <c r="CJ162" s="56">
        <v>0</v>
      </c>
      <c r="CK162" s="56">
        <v>0</v>
      </c>
      <c r="CL162" s="56">
        <v>0</v>
      </c>
      <c r="CM162" s="56">
        <v>0</v>
      </c>
      <c r="CN162" s="56">
        <v>0</v>
      </c>
      <c r="CO162" s="56">
        <v>0</v>
      </c>
      <c r="CP162" s="56">
        <v>0</v>
      </c>
      <c r="CQ162" s="56">
        <v>0</v>
      </c>
      <c r="CR162" s="56">
        <v>0</v>
      </c>
      <c r="CS162" s="56">
        <v>0</v>
      </c>
      <c r="CT162" s="56">
        <v>0</v>
      </c>
      <c r="CU162" s="56">
        <v>0</v>
      </c>
      <c r="CV162" s="56">
        <v>0</v>
      </c>
      <c r="CW162" s="56">
        <v>0</v>
      </c>
      <c r="CX162" s="56">
        <v>0</v>
      </c>
      <c r="CY162" s="56">
        <v>0</v>
      </c>
      <c r="CZ162" s="56">
        <v>0</v>
      </c>
      <c r="DA162" s="56">
        <v>0</v>
      </c>
      <c r="DB162" s="56">
        <v>0</v>
      </c>
      <c r="DC162" s="56">
        <v>0</v>
      </c>
      <c r="DD162" s="56">
        <v>0</v>
      </c>
      <c r="DE162" s="56">
        <v>0</v>
      </c>
      <c r="DF162" s="56">
        <v>0</v>
      </c>
      <c r="DG162" s="63">
        <v>0</v>
      </c>
    </row>
    <row r="163" spans="1:111" ht="15.4" customHeight="1">
      <c r="A163" s="92" t="s">
        <v>1640</v>
      </c>
      <c r="B163" s="93"/>
      <c r="C163" s="93"/>
      <c r="D163" s="57" t="s">
        <v>1372</v>
      </c>
      <c r="E163" s="56">
        <v>972556.6</v>
      </c>
      <c r="F163" s="56">
        <v>964584.6</v>
      </c>
      <c r="G163" s="56">
        <v>231330</v>
      </c>
      <c r="H163" s="56">
        <v>501067</v>
      </c>
      <c r="I163" s="56">
        <v>17436.169999999998</v>
      </c>
      <c r="J163" s="56">
        <v>0</v>
      </c>
      <c r="K163" s="56">
        <v>0</v>
      </c>
      <c r="L163" s="56">
        <v>111685.51</v>
      </c>
      <c r="M163" s="56">
        <v>43864.92</v>
      </c>
      <c r="N163" s="56">
        <v>59201</v>
      </c>
      <c r="O163" s="56">
        <v>0</v>
      </c>
      <c r="P163" s="56">
        <v>0</v>
      </c>
      <c r="Q163" s="56">
        <v>0</v>
      </c>
      <c r="R163" s="56">
        <v>0</v>
      </c>
      <c r="S163" s="56">
        <v>0</v>
      </c>
      <c r="T163" s="56">
        <v>7972</v>
      </c>
      <c r="U163" s="56">
        <v>0</v>
      </c>
      <c r="V163" s="56">
        <v>0</v>
      </c>
      <c r="W163" s="56">
        <v>0</v>
      </c>
      <c r="X163" s="56">
        <v>0</v>
      </c>
      <c r="Y163" s="56">
        <v>0</v>
      </c>
      <c r="Z163" s="56">
        <v>0</v>
      </c>
      <c r="AA163" s="56">
        <v>0</v>
      </c>
      <c r="AB163" s="56">
        <v>0</v>
      </c>
      <c r="AC163" s="56">
        <v>0</v>
      </c>
      <c r="AD163" s="56">
        <v>0</v>
      </c>
      <c r="AE163" s="56">
        <v>0</v>
      </c>
      <c r="AF163" s="56">
        <v>0</v>
      </c>
      <c r="AG163" s="56">
        <v>0</v>
      </c>
      <c r="AH163" s="56">
        <v>0</v>
      </c>
      <c r="AI163" s="56">
        <v>2160</v>
      </c>
      <c r="AJ163" s="56">
        <v>5812</v>
      </c>
      <c r="AK163" s="56">
        <v>0</v>
      </c>
      <c r="AL163" s="56">
        <v>0</v>
      </c>
      <c r="AM163" s="56">
        <v>0</v>
      </c>
      <c r="AN163" s="56">
        <v>0</v>
      </c>
      <c r="AO163" s="56">
        <v>0</v>
      </c>
      <c r="AP163" s="56">
        <v>0</v>
      </c>
      <c r="AQ163" s="56">
        <v>0</v>
      </c>
      <c r="AR163" s="56">
        <v>0</v>
      </c>
      <c r="AS163" s="56">
        <v>0</v>
      </c>
      <c r="AT163" s="56">
        <v>0</v>
      </c>
      <c r="AU163" s="56">
        <v>0</v>
      </c>
      <c r="AV163" s="56">
        <v>0</v>
      </c>
      <c r="AW163" s="56">
        <v>0</v>
      </c>
      <c r="AX163" s="56">
        <v>0</v>
      </c>
      <c r="AY163" s="56">
        <v>0</v>
      </c>
      <c r="AZ163" s="56">
        <v>0</v>
      </c>
      <c r="BA163" s="56">
        <v>0</v>
      </c>
      <c r="BB163" s="56">
        <v>0</v>
      </c>
      <c r="BC163" s="56">
        <v>0</v>
      </c>
      <c r="BD163" s="56">
        <v>0</v>
      </c>
      <c r="BE163" s="56">
        <v>0</v>
      </c>
      <c r="BF163" s="56">
        <v>0</v>
      </c>
      <c r="BG163" s="56">
        <v>0</v>
      </c>
      <c r="BH163" s="56">
        <v>0</v>
      </c>
      <c r="BI163" s="56">
        <v>0</v>
      </c>
      <c r="BJ163" s="56">
        <v>0</v>
      </c>
      <c r="BK163" s="56">
        <v>0</v>
      </c>
      <c r="BL163" s="56">
        <v>0</v>
      </c>
      <c r="BM163" s="56">
        <v>0</v>
      </c>
      <c r="BN163" s="56">
        <v>0</v>
      </c>
      <c r="BO163" s="56">
        <v>0</v>
      </c>
      <c r="BP163" s="56">
        <v>0</v>
      </c>
      <c r="BQ163" s="56">
        <v>0</v>
      </c>
      <c r="BR163" s="56">
        <v>0</v>
      </c>
      <c r="BS163" s="56">
        <v>0</v>
      </c>
      <c r="BT163" s="56">
        <v>0</v>
      </c>
      <c r="BU163" s="56">
        <v>0</v>
      </c>
      <c r="BV163" s="56">
        <v>0</v>
      </c>
      <c r="BW163" s="56">
        <v>0</v>
      </c>
      <c r="BX163" s="56">
        <v>0</v>
      </c>
      <c r="BY163" s="56">
        <v>0</v>
      </c>
      <c r="BZ163" s="56">
        <v>0</v>
      </c>
      <c r="CA163" s="56">
        <v>0</v>
      </c>
      <c r="CB163" s="56">
        <v>0</v>
      </c>
      <c r="CC163" s="56">
        <v>0</v>
      </c>
      <c r="CD163" s="56">
        <v>0</v>
      </c>
      <c r="CE163" s="56">
        <v>0</v>
      </c>
      <c r="CF163" s="56">
        <v>0</v>
      </c>
      <c r="CG163" s="56">
        <v>0</v>
      </c>
      <c r="CH163" s="56">
        <v>0</v>
      </c>
      <c r="CI163" s="56">
        <v>0</v>
      </c>
      <c r="CJ163" s="56">
        <v>0</v>
      </c>
      <c r="CK163" s="56">
        <v>0</v>
      </c>
      <c r="CL163" s="56">
        <v>0</v>
      </c>
      <c r="CM163" s="56">
        <v>0</v>
      </c>
      <c r="CN163" s="56">
        <v>0</v>
      </c>
      <c r="CO163" s="56">
        <v>0</v>
      </c>
      <c r="CP163" s="56">
        <v>0</v>
      </c>
      <c r="CQ163" s="56">
        <v>0</v>
      </c>
      <c r="CR163" s="56">
        <v>0</v>
      </c>
      <c r="CS163" s="56">
        <v>0</v>
      </c>
      <c r="CT163" s="56">
        <v>0</v>
      </c>
      <c r="CU163" s="56">
        <v>0</v>
      </c>
      <c r="CV163" s="56">
        <v>0</v>
      </c>
      <c r="CW163" s="56">
        <v>0</v>
      </c>
      <c r="CX163" s="56">
        <v>0</v>
      </c>
      <c r="CY163" s="56">
        <v>0</v>
      </c>
      <c r="CZ163" s="56">
        <v>0</v>
      </c>
      <c r="DA163" s="56">
        <v>0</v>
      </c>
      <c r="DB163" s="56">
        <v>0</v>
      </c>
      <c r="DC163" s="56">
        <v>0</v>
      </c>
      <c r="DD163" s="56">
        <v>0</v>
      </c>
      <c r="DE163" s="56">
        <v>0</v>
      </c>
      <c r="DF163" s="56">
        <v>0</v>
      </c>
      <c r="DG163" s="63">
        <v>0</v>
      </c>
    </row>
    <row r="164" spans="1:111" ht="15.4" customHeight="1">
      <c r="A164" s="92" t="s">
        <v>1641</v>
      </c>
      <c r="B164" s="93"/>
      <c r="C164" s="93"/>
      <c r="D164" s="57" t="s">
        <v>1374</v>
      </c>
      <c r="E164" s="56">
        <v>124000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56">
        <v>0</v>
      </c>
      <c r="N164" s="56">
        <v>0</v>
      </c>
      <c r="O164" s="56">
        <v>0</v>
      </c>
      <c r="P164" s="56">
        <v>0</v>
      </c>
      <c r="Q164" s="56">
        <v>0</v>
      </c>
      <c r="R164" s="56">
        <v>0</v>
      </c>
      <c r="S164" s="56">
        <v>0</v>
      </c>
      <c r="T164" s="56">
        <v>124000</v>
      </c>
      <c r="U164" s="56">
        <v>124000</v>
      </c>
      <c r="V164" s="56">
        <v>0</v>
      </c>
      <c r="W164" s="56">
        <v>0</v>
      </c>
      <c r="X164" s="56">
        <v>0</v>
      </c>
      <c r="Y164" s="56">
        <v>0</v>
      </c>
      <c r="Z164" s="56">
        <v>0</v>
      </c>
      <c r="AA164" s="56">
        <v>0</v>
      </c>
      <c r="AB164" s="56">
        <v>0</v>
      </c>
      <c r="AC164" s="56">
        <v>0</v>
      </c>
      <c r="AD164" s="56">
        <v>0</v>
      </c>
      <c r="AE164" s="56">
        <v>0</v>
      </c>
      <c r="AF164" s="56">
        <v>0</v>
      </c>
      <c r="AG164" s="56">
        <v>0</v>
      </c>
      <c r="AH164" s="56">
        <v>0</v>
      </c>
      <c r="AI164" s="56">
        <v>0</v>
      </c>
      <c r="AJ164" s="56">
        <v>0</v>
      </c>
      <c r="AK164" s="56">
        <v>0</v>
      </c>
      <c r="AL164" s="56">
        <v>0</v>
      </c>
      <c r="AM164" s="56">
        <v>0</v>
      </c>
      <c r="AN164" s="56">
        <v>0</v>
      </c>
      <c r="AO164" s="56">
        <v>0</v>
      </c>
      <c r="AP164" s="56">
        <v>0</v>
      </c>
      <c r="AQ164" s="56">
        <v>0</v>
      </c>
      <c r="AR164" s="56">
        <v>0</v>
      </c>
      <c r="AS164" s="56">
        <v>0</v>
      </c>
      <c r="AT164" s="56">
        <v>0</v>
      </c>
      <c r="AU164" s="56">
        <v>0</v>
      </c>
      <c r="AV164" s="56">
        <v>0</v>
      </c>
      <c r="AW164" s="56">
        <v>0</v>
      </c>
      <c r="AX164" s="56">
        <v>0</v>
      </c>
      <c r="AY164" s="56">
        <v>0</v>
      </c>
      <c r="AZ164" s="56">
        <v>0</v>
      </c>
      <c r="BA164" s="56">
        <v>0</v>
      </c>
      <c r="BB164" s="56">
        <v>0</v>
      </c>
      <c r="BC164" s="56">
        <v>0</v>
      </c>
      <c r="BD164" s="56">
        <v>0</v>
      </c>
      <c r="BE164" s="56">
        <v>0</v>
      </c>
      <c r="BF164" s="56">
        <v>0</v>
      </c>
      <c r="BG164" s="56">
        <v>0</v>
      </c>
      <c r="BH164" s="56">
        <v>0</v>
      </c>
      <c r="BI164" s="56">
        <v>0</v>
      </c>
      <c r="BJ164" s="56">
        <v>0</v>
      </c>
      <c r="BK164" s="56">
        <v>0</v>
      </c>
      <c r="BL164" s="56">
        <v>0</v>
      </c>
      <c r="BM164" s="56">
        <v>0</v>
      </c>
      <c r="BN164" s="56">
        <v>0</v>
      </c>
      <c r="BO164" s="56">
        <v>0</v>
      </c>
      <c r="BP164" s="56">
        <v>0</v>
      </c>
      <c r="BQ164" s="56">
        <v>0</v>
      </c>
      <c r="BR164" s="56">
        <v>0</v>
      </c>
      <c r="BS164" s="56">
        <v>0</v>
      </c>
      <c r="BT164" s="56">
        <v>0</v>
      </c>
      <c r="BU164" s="56">
        <v>0</v>
      </c>
      <c r="BV164" s="56">
        <v>0</v>
      </c>
      <c r="BW164" s="56">
        <v>0</v>
      </c>
      <c r="BX164" s="56">
        <v>0</v>
      </c>
      <c r="BY164" s="56">
        <v>0</v>
      </c>
      <c r="BZ164" s="56">
        <v>0</v>
      </c>
      <c r="CA164" s="56">
        <v>0</v>
      </c>
      <c r="CB164" s="56">
        <v>0</v>
      </c>
      <c r="CC164" s="56">
        <v>0</v>
      </c>
      <c r="CD164" s="56">
        <v>0</v>
      </c>
      <c r="CE164" s="56">
        <v>0</v>
      </c>
      <c r="CF164" s="56">
        <v>0</v>
      </c>
      <c r="CG164" s="56">
        <v>0</v>
      </c>
      <c r="CH164" s="56">
        <v>0</v>
      </c>
      <c r="CI164" s="56">
        <v>0</v>
      </c>
      <c r="CJ164" s="56">
        <v>0</v>
      </c>
      <c r="CK164" s="56">
        <v>0</v>
      </c>
      <c r="CL164" s="56">
        <v>0</v>
      </c>
      <c r="CM164" s="56">
        <v>0</v>
      </c>
      <c r="CN164" s="56">
        <v>0</v>
      </c>
      <c r="CO164" s="56">
        <v>0</v>
      </c>
      <c r="CP164" s="56">
        <v>0</v>
      </c>
      <c r="CQ164" s="56">
        <v>0</v>
      </c>
      <c r="CR164" s="56">
        <v>0</v>
      </c>
      <c r="CS164" s="56">
        <v>0</v>
      </c>
      <c r="CT164" s="56">
        <v>0</v>
      </c>
      <c r="CU164" s="56">
        <v>0</v>
      </c>
      <c r="CV164" s="56">
        <v>0</v>
      </c>
      <c r="CW164" s="56">
        <v>0</v>
      </c>
      <c r="CX164" s="56">
        <v>0</v>
      </c>
      <c r="CY164" s="56">
        <v>0</v>
      </c>
      <c r="CZ164" s="56">
        <v>0</v>
      </c>
      <c r="DA164" s="56">
        <v>0</v>
      </c>
      <c r="DB164" s="56">
        <v>0</v>
      </c>
      <c r="DC164" s="56">
        <v>0</v>
      </c>
      <c r="DD164" s="56">
        <v>0</v>
      </c>
      <c r="DE164" s="56">
        <v>0</v>
      </c>
      <c r="DF164" s="56">
        <v>0</v>
      </c>
      <c r="DG164" s="63">
        <v>0</v>
      </c>
    </row>
    <row r="165" spans="1:111" ht="15.4" customHeight="1">
      <c r="A165" s="92" t="s">
        <v>1642</v>
      </c>
      <c r="B165" s="93"/>
      <c r="C165" s="93"/>
      <c r="D165" s="57" t="s">
        <v>1643</v>
      </c>
      <c r="E165" s="56">
        <v>900000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56">
        <v>0</v>
      </c>
      <c r="R165" s="56">
        <v>0</v>
      </c>
      <c r="S165" s="56">
        <v>0</v>
      </c>
      <c r="T165" s="56">
        <v>900000</v>
      </c>
      <c r="U165" s="56">
        <v>0</v>
      </c>
      <c r="V165" s="56">
        <v>0</v>
      </c>
      <c r="W165" s="56">
        <v>0</v>
      </c>
      <c r="X165" s="56">
        <v>0</v>
      </c>
      <c r="Y165" s="56">
        <v>0</v>
      </c>
      <c r="Z165" s="56">
        <v>0</v>
      </c>
      <c r="AA165" s="56">
        <v>0</v>
      </c>
      <c r="AB165" s="56">
        <v>0</v>
      </c>
      <c r="AC165" s="56">
        <v>0</v>
      </c>
      <c r="AD165" s="56">
        <v>0</v>
      </c>
      <c r="AE165" s="56">
        <v>0</v>
      </c>
      <c r="AF165" s="56">
        <v>0</v>
      </c>
      <c r="AG165" s="56">
        <v>0</v>
      </c>
      <c r="AH165" s="56">
        <v>0</v>
      </c>
      <c r="AI165" s="56">
        <v>0</v>
      </c>
      <c r="AJ165" s="56">
        <v>0</v>
      </c>
      <c r="AK165" s="56">
        <v>0</v>
      </c>
      <c r="AL165" s="56">
        <v>0</v>
      </c>
      <c r="AM165" s="56">
        <v>0</v>
      </c>
      <c r="AN165" s="56">
        <v>0</v>
      </c>
      <c r="AO165" s="56">
        <v>900000</v>
      </c>
      <c r="AP165" s="56">
        <v>0</v>
      </c>
      <c r="AQ165" s="56">
        <v>0</v>
      </c>
      <c r="AR165" s="56">
        <v>0</v>
      </c>
      <c r="AS165" s="56">
        <v>0</v>
      </c>
      <c r="AT165" s="56">
        <v>0</v>
      </c>
      <c r="AU165" s="56">
        <v>0</v>
      </c>
      <c r="AV165" s="56">
        <v>0</v>
      </c>
      <c r="AW165" s="56">
        <v>0</v>
      </c>
      <c r="AX165" s="56">
        <v>0</v>
      </c>
      <c r="AY165" s="56">
        <v>0</v>
      </c>
      <c r="AZ165" s="56">
        <v>0</v>
      </c>
      <c r="BA165" s="56">
        <v>0</v>
      </c>
      <c r="BB165" s="56">
        <v>0</v>
      </c>
      <c r="BC165" s="56">
        <v>0</v>
      </c>
      <c r="BD165" s="56">
        <v>0</v>
      </c>
      <c r="BE165" s="56">
        <v>0</v>
      </c>
      <c r="BF165" s="56">
        <v>0</v>
      </c>
      <c r="BG165" s="56">
        <v>0</v>
      </c>
      <c r="BH165" s="56">
        <v>0</v>
      </c>
      <c r="BI165" s="56">
        <v>0</v>
      </c>
      <c r="BJ165" s="56">
        <v>0</v>
      </c>
      <c r="BK165" s="56">
        <v>0</v>
      </c>
      <c r="BL165" s="56">
        <v>0</v>
      </c>
      <c r="BM165" s="56">
        <v>0</v>
      </c>
      <c r="BN165" s="56">
        <v>0</v>
      </c>
      <c r="BO165" s="56">
        <v>0</v>
      </c>
      <c r="BP165" s="56">
        <v>0</v>
      </c>
      <c r="BQ165" s="56">
        <v>0</v>
      </c>
      <c r="BR165" s="56">
        <v>0</v>
      </c>
      <c r="BS165" s="56">
        <v>0</v>
      </c>
      <c r="BT165" s="56">
        <v>0</v>
      </c>
      <c r="BU165" s="56">
        <v>0</v>
      </c>
      <c r="BV165" s="56">
        <v>0</v>
      </c>
      <c r="BW165" s="56">
        <v>0</v>
      </c>
      <c r="BX165" s="56">
        <v>0</v>
      </c>
      <c r="BY165" s="56">
        <v>0</v>
      </c>
      <c r="BZ165" s="56">
        <v>0</v>
      </c>
      <c r="CA165" s="56">
        <v>0</v>
      </c>
      <c r="CB165" s="56">
        <v>0</v>
      </c>
      <c r="CC165" s="56">
        <v>0</v>
      </c>
      <c r="CD165" s="56">
        <v>0</v>
      </c>
      <c r="CE165" s="56">
        <v>0</v>
      </c>
      <c r="CF165" s="56">
        <v>0</v>
      </c>
      <c r="CG165" s="56">
        <v>0</v>
      </c>
      <c r="CH165" s="56">
        <v>0</v>
      </c>
      <c r="CI165" s="56">
        <v>0</v>
      </c>
      <c r="CJ165" s="56">
        <v>0</v>
      </c>
      <c r="CK165" s="56">
        <v>0</v>
      </c>
      <c r="CL165" s="56">
        <v>0</v>
      </c>
      <c r="CM165" s="56">
        <v>0</v>
      </c>
      <c r="CN165" s="56">
        <v>0</v>
      </c>
      <c r="CO165" s="56">
        <v>0</v>
      </c>
      <c r="CP165" s="56">
        <v>0</v>
      </c>
      <c r="CQ165" s="56">
        <v>0</v>
      </c>
      <c r="CR165" s="56">
        <v>0</v>
      </c>
      <c r="CS165" s="56">
        <v>0</v>
      </c>
      <c r="CT165" s="56">
        <v>0</v>
      </c>
      <c r="CU165" s="56">
        <v>0</v>
      </c>
      <c r="CV165" s="56">
        <v>0</v>
      </c>
      <c r="CW165" s="56">
        <v>0</v>
      </c>
      <c r="CX165" s="56">
        <v>0</v>
      </c>
      <c r="CY165" s="56">
        <v>0</v>
      </c>
      <c r="CZ165" s="56">
        <v>0</v>
      </c>
      <c r="DA165" s="56">
        <v>0</v>
      </c>
      <c r="DB165" s="56">
        <v>0</v>
      </c>
      <c r="DC165" s="56">
        <v>0</v>
      </c>
      <c r="DD165" s="56">
        <v>0</v>
      </c>
      <c r="DE165" s="56">
        <v>0</v>
      </c>
      <c r="DF165" s="56">
        <v>0</v>
      </c>
      <c r="DG165" s="63">
        <v>0</v>
      </c>
    </row>
    <row r="166" spans="1:111" ht="15.4" customHeight="1">
      <c r="A166" s="92" t="s">
        <v>1644</v>
      </c>
      <c r="B166" s="93"/>
      <c r="C166" s="93"/>
      <c r="D166" s="57" t="s">
        <v>1645</v>
      </c>
      <c r="E166" s="56">
        <v>2299000</v>
      </c>
      <c r="F166" s="56">
        <v>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6">
        <v>0</v>
      </c>
      <c r="M166" s="56">
        <v>0</v>
      </c>
      <c r="N166" s="56">
        <v>0</v>
      </c>
      <c r="O166" s="56">
        <v>0</v>
      </c>
      <c r="P166" s="56">
        <v>0</v>
      </c>
      <c r="Q166" s="56">
        <v>0</v>
      </c>
      <c r="R166" s="56">
        <v>0</v>
      </c>
      <c r="S166" s="56">
        <v>0</v>
      </c>
      <c r="T166" s="56">
        <v>1220233</v>
      </c>
      <c r="U166" s="56">
        <v>0</v>
      </c>
      <c r="V166" s="56">
        <v>0</v>
      </c>
      <c r="W166" s="56">
        <v>0</v>
      </c>
      <c r="X166" s="56">
        <v>0</v>
      </c>
      <c r="Y166" s="56">
        <v>0</v>
      </c>
      <c r="Z166" s="56">
        <v>0</v>
      </c>
      <c r="AA166" s="56">
        <v>0</v>
      </c>
      <c r="AB166" s="56">
        <v>0</v>
      </c>
      <c r="AC166" s="56">
        <v>0</v>
      </c>
      <c r="AD166" s="56">
        <v>0</v>
      </c>
      <c r="AE166" s="56">
        <v>0</v>
      </c>
      <c r="AF166" s="56">
        <v>0</v>
      </c>
      <c r="AG166" s="56">
        <v>0</v>
      </c>
      <c r="AH166" s="56">
        <v>0</v>
      </c>
      <c r="AI166" s="56">
        <v>0</v>
      </c>
      <c r="AJ166" s="56">
        <v>0</v>
      </c>
      <c r="AK166" s="56">
        <v>0</v>
      </c>
      <c r="AL166" s="56">
        <v>0</v>
      </c>
      <c r="AM166" s="56">
        <v>0</v>
      </c>
      <c r="AN166" s="56">
        <v>0</v>
      </c>
      <c r="AO166" s="56">
        <v>1220233</v>
      </c>
      <c r="AP166" s="56">
        <v>0</v>
      </c>
      <c r="AQ166" s="56">
        <v>0</v>
      </c>
      <c r="AR166" s="56">
        <v>0</v>
      </c>
      <c r="AS166" s="56">
        <v>0</v>
      </c>
      <c r="AT166" s="56">
        <v>0</v>
      </c>
      <c r="AU166" s="56">
        <v>0</v>
      </c>
      <c r="AV166" s="56">
        <v>0</v>
      </c>
      <c r="AW166" s="56">
        <v>0</v>
      </c>
      <c r="AX166" s="56">
        <v>0</v>
      </c>
      <c r="AY166" s="56">
        <v>0</v>
      </c>
      <c r="AZ166" s="56">
        <v>0</v>
      </c>
      <c r="BA166" s="56">
        <v>0</v>
      </c>
      <c r="BB166" s="56">
        <v>0</v>
      </c>
      <c r="BC166" s="56">
        <v>0</v>
      </c>
      <c r="BD166" s="56">
        <v>0</v>
      </c>
      <c r="BE166" s="56">
        <v>0</v>
      </c>
      <c r="BF166" s="56">
        <v>0</v>
      </c>
      <c r="BG166" s="56">
        <v>0</v>
      </c>
      <c r="BH166" s="56">
        <v>0</v>
      </c>
      <c r="BI166" s="56">
        <v>0</v>
      </c>
      <c r="BJ166" s="56">
        <v>0</v>
      </c>
      <c r="BK166" s="56">
        <v>0</v>
      </c>
      <c r="BL166" s="56">
        <v>0</v>
      </c>
      <c r="BM166" s="56">
        <v>0</v>
      </c>
      <c r="BN166" s="56">
        <v>0</v>
      </c>
      <c r="BO166" s="56">
        <v>0</v>
      </c>
      <c r="BP166" s="56">
        <v>0</v>
      </c>
      <c r="BQ166" s="56">
        <v>0</v>
      </c>
      <c r="BR166" s="56">
        <v>0</v>
      </c>
      <c r="BS166" s="56">
        <v>0</v>
      </c>
      <c r="BT166" s="56">
        <v>0</v>
      </c>
      <c r="BU166" s="56">
        <v>0</v>
      </c>
      <c r="BV166" s="56">
        <v>0</v>
      </c>
      <c r="BW166" s="56">
        <v>0</v>
      </c>
      <c r="BX166" s="56">
        <v>0</v>
      </c>
      <c r="BY166" s="56">
        <v>0</v>
      </c>
      <c r="BZ166" s="56">
        <v>1078767</v>
      </c>
      <c r="CA166" s="56">
        <v>0</v>
      </c>
      <c r="CB166" s="56">
        <v>478767</v>
      </c>
      <c r="CC166" s="56">
        <v>600000</v>
      </c>
      <c r="CD166" s="56">
        <v>0</v>
      </c>
      <c r="CE166" s="56">
        <v>0</v>
      </c>
      <c r="CF166" s="56">
        <v>0</v>
      </c>
      <c r="CG166" s="56">
        <v>0</v>
      </c>
      <c r="CH166" s="56">
        <v>0</v>
      </c>
      <c r="CI166" s="56">
        <v>0</v>
      </c>
      <c r="CJ166" s="56">
        <v>0</v>
      </c>
      <c r="CK166" s="56">
        <v>0</v>
      </c>
      <c r="CL166" s="56">
        <v>0</v>
      </c>
      <c r="CM166" s="56">
        <v>0</v>
      </c>
      <c r="CN166" s="56">
        <v>0</v>
      </c>
      <c r="CO166" s="56">
        <v>0</v>
      </c>
      <c r="CP166" s="56">
        <v>0</v>
      </c>
      <c r="CQ166" s="56">
        <v>0</v>
      </c>
      <c r="CR166" s="56">
        <v>0</v>
      </c>
      <c r="CS166" s="56">
        <v>0</v>
      </c>
      <c r="CT166" s="56">
        <v>0</v>
      </c>
      <c r="CU166" s="56">
        <v>0</v>
      </c>
      <c r="CV166" s="56">
        <v>0</v>
      </c>
      <c r="CW166" s="56">
        <v>0</v>
      </c>
      <c r="CX166" s="56">
        <v>0</v>
      </c>
      <c r="CY166" s="56">
        <v>0</v>
      </c>
      <c r="CZ166" s="56">
        <v>0</v>
      </c>
      <c r="DA166" s="56">
        <v>0</v>
      </c>
      <c r="DB166" s="56">
        <v>0</v>
      </c>
      <c r="DC166" s="56">
        <v>0</v>
      </c>
      <c r="DD166" s="56">
        <v>0</v>
      </c>
      <c r="DE166" s="56">
        <v>0</v>
      </c>
      <c r="DF166" s="56">
        <v>0</v>
      </c>
      <c r="DG166" s="63">
        <v>0</v>
      </c>
    </row>
    <row r="167" spans="1:111" ht="15.4" customHeight="1">
      <c r="A167" s="92" t="s">
        <v>1646</v>
      </c>
      <c r="B167" s="93"/>
      <c r="C167" s="93"/>
      <c r="D167" s="57" t="s">
        <v>1647</v>
      </c>
      <c r="E167" s="56">
        <v>649000</v>
      </c>
      <c r="F167" s="56">
        <v>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56">
        <v>0</v>
      </c>
      <c r="R167" s="56">
        <v>0</v>
      </c>
      <c r="S167" s="56">
        <v>0</v>
      </c>
      <c r="T167" s="56">
        <v>649000</v>
      </c>
      <c r="U167" s="56">
        <v>0</v>
      </c>
      <c r="V167" s="56">
        <v>0</v>
      </c>
      <c r="W167" s="56">
        <v>0</v>
      </c>
      <c r="X167" s="56">
        <v>0</v>
      </c>
      <c r="Y167" s="56">
        <v>0</v>
      </c>
      <c r="Z167" s="56">
        <v>0</v>
      </c>
      <c r="AA167" s="56">
        <v>0</v>
      </c>
      <c r="AB167" s="56">
        <v>0</v>
      </c>
      <c r="AC167" s="56">
        <v>0</v>
      </c>
      <c r="AD167" s="56">
        <v>0</v>
      </c>
      <c r="AE167" s="56">
        <v>0</v>
      </c>
      <c r="AF167" s="56">
        <v>0</v>
      </c>
      <c r="AG167" s="56">
        <v>0</v>
      </c>
      <c r="AH167" s="56">
        <v>0</v>
      </c>
      <c r="AI167" s="56">
        <v>0</v>
      </c>
      <c r="AJ167" s="56">
        <v>0</v>
      </c>
      <c r="AK167" s="56">
        <v>0</v>
      </c>
      <c r="AL167" s="56">
        <v>0</v>
      </c>
      <c r="AM167" s="56">
        <v>0</v>
      </c>
      <c r="AN167" s="56">
        <v>0</v>
      </c>
      <c r="AO167" s="56">
        <v>649000</v>
      </c>
      <c r="AP167" s="56">
        <v>0</v>
      </c>
      <c r="AQ167" s="56">
        <v>0</v>
      </c>
      <c r="AR167" s="56">
        <v>0</v>
      </c>
      <c r="AS167" s="56">
        <v>0</v>
      </c>
      <c r="AT167" s="56">
        <v>0</v>
      </c>
      <c r="AU167" s="56">
        <v>0</v>
      </c>
      <c r="AV167" s="56">
        <v>0</v>
      </c>
      <c r="AW167" s="56">
        <v>0</v>
      </c>
      <c r="AX167" s="56">
        <v>0</v>
      </c>
      <c r="AY167" s="56">
        <v>0</v>
      </c>
      <c r="AZ167" s="56">
        <v>0</v>
      </c>
      <c r="BA167" s="56">
        <v>0</v>
      </c>
      <c r="BB167" s="56">
        <v>0</v>
      </c>
      <c r="BC167" s="56">
        <v>0</v>
      </c>
      <c r="BD167" s="56">
        <v>0</v>
      </c>
      <c r="BE167" s="56">
        <v>0</v>
      </c>
      <c r="BF167" s="56">
        <v>0</v>
      </c>
      <c r="BG167" s="56">
        <v>0</v>
      </c>
      <c r="BH167" s="56">
        <v>0</v>
      </c>
      <c r="BI167" s="56">
        <v>0</v>
      </c>
      <c r="BJ167" s="56">
        <v>0</v>
      </c>
      <c r="BK167" s="56">
        <v>0</v>
      </c>
      <c r="BL167" s="56">
        <v>0</v>
      </c>
      <c r="BM167" s="56">
        <v>0</v>
      </c>
      <c r="BN167" s="56">
        <v>0</v>
      </c>
      <c r="BO167" s="56">
        <v>0</v>
      </c>
      <c r="BP167" s="56">
        <v>0</v>
      </c>
      <c r="BQ167" s="56">
        <v>0</v>
      </c>
      <c r="BR167" s="56">
        <v>0</v>
      </c>
      <c r="BS167" s="56">
        <v>0</v>
      </c>
      <c r="BT167" s="56">
        <v>0</v>
      </c>
      <c r="BU167" s="56">
        <v>0</v>
      </c>
      <c r="BV167" s="56">
        <v>0</v>
      </c>
      <c r="BW167" s="56">
        <v>0</v>
      </c>
      <c r="BX167" s="56">
        <v>0</v>
      </c>
      <c r="BY167" s="56">
        <v>0</v>
      </c>
      <c r="BZ167" s="56">
        <v>0</v>
      </c>
      <c r="CA167" s="56">
        <v>0</v>
      </c>
      <c r="CB167" s="56">
        <v>0</v>
      </c>
      <c r="CC167" s="56">
        <v>0</v>
      </c>
      <c r="CD167" s="56">
        <v>0</v>
      </c>
      <c r="CE167" s="56">
        <v>0</v>
      </c>
      <c r="CF167" s="56">
        <v>0</v>
      </c>
      <c r="CG167" s="56">
        <v>0</v>
      </c>
      <c r="CH167" s="56">
        <v>0</v>
      </c>
      <c r="CI167" s="56">
        <v>0</v>
      </c>
      <c r="CJ167" s="56">
        <v>0</v>
      </c>
      <c r="CK167" s="56">
        <v>0</v>
      </c>
      <c r="CL167" s="56">
        <v>0</v>
      </c>
      <c r="CM167" s="56">
        <v>0</v>
      </c>
      <c r="CN167" s="56">
        <v>0</v>
      </c>
      <c r="CO167" s="56">
        <v>0</v>
      </c>
      <c r="CP167" s="56">
        <v>0</v>
      </c>
      <c r="CQ167" s="56">
        <v>0</v>
      </c>
      <c r="CR167" s="56">
        <v>0</v>
      </c>
      <c r="CS167" s="56">
        <v>0</v>
      </c>
      <c r="CT167" s="56">
        <v>0</v>
      </c>
      <c r="CU167" s="56">
        <v>0</v>
      </c>
      <c r="CV167" s="56">
        <v>0</v>
      </c>
      <c r="CW167" s="56">
        <v>0</v>
      </c>
      <c r="CX167" s="56">
        <v>0</v>
      </c>
      <c r="CY167" s="56">
        <v>0</v>
      </c>
      <c r="CZ167" s="56">
        <v>0</v>
      </c>
      <c r="DA167" s="56">
        <v>0</v>
      </c>
      <c r="DB167" s="56">
        <v>0</v>
      </c>
      <c r="DC167" s="56">
        <v>0</v>
      </c>
      <c r="DD167" s="56">
        <v>0</v>
      </c>
      <c r="DE167" s="56">
        <v>0</v>
      </c>
      <c r="DF167" s="56">
        <v>0</v>
      </c>
      <c r="DG167" s="63">
        <v>0</v>
      </c>
    </row>
    <row r="168" spans="1:111" ht="15.4" customHeight="1">
      <c r="A168" s="92" t="s">
        <v>1648</v>
      </c>
      <c r="B168" s="93"/>
      <c r="C168" s="93"/>
      <c r="D168" s="57" t="s">
        <v>1649</v>
      </c>
      <c r="E168" s="56">
        <v>1650000</v>
      </c>
      <c r="F168" s="56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56">
        <v>0</v>
      </c>
      <c r="R168" s="56">
        <v>0</v>
      </c>
      <c r="S168" s="56">
        <v>0</v>
      </c>
      <c r="T168" s="56">
        <v>571233</v>
      </c>
      <c r="U168" s="56">
        <v>0</v>
      </c>
      <c r="V168" s="56">
        <v>0</v>
      </c>
      <c r="W168" s="56">
        <v>0</v>
      </c>
      <c r="X168" s="56">
        <v>0</v>
      </c>
      <c r="Y168" s="56">
        <v>0</v>
      </c>
      <c r="Z168" s="56">
        <v>0</v>
      </c>
      <c r="AA168" s="56">
        <v>0</v>
      </c>
      <c r="AB168" s="56">
        <v>0</v>
      </c>
      <c r="AC168" s="56">
        <v>0</v>
      </c>
      <c r="AD168" s="56">
        <v>0</v>
      </c>
      <c r="AE168" s="56">
        <v>0</v>
      </c>
      <c r="AF168" s="56">
        <v>0</v>
      </c>
      <c r="AG168" s="56">
        <v>0</v>
      </c>
      <c r="AH168" s="56">
        <v>0</v>
      </c>
      <c r="AI168" s="56">
        <v>0</v>
      </c>
      <c r="AJ168" s="56">
        <v>0</v>
      </c>
      <c r="AK168" s="56">
        <v>0</v>
      </c>
      <c r="AL168" s="56">
        <v>0</v>
      </c>
      <c r="AM168" s="56">
        <v>0</v>
      </c>
      <c r="AN168" s="56">
        <v>0</v>
      </c>
      <c r="AO168" s="56">
        <v>571233</v>
      </c>
      <c r="AP168" s="56">
        <v>0</v>
      </c>
      <c r="AQ168" s="56">
        <v>0</v>
      </c>
      <c r="AR168" s="56">
        <v>0</v>
      </c>
      <c r="AS168" s="56">
        <v>0</v>
      </c>
      <c r="AT168" s="56">
        <v>0</v>
      </c>
      <c r="AU168" s="56">
        <v>0</v>
      </c>
      <c r="AV168" s="56">
        <v>0</v>
      </c>
      <c r="AW168" s="56">
        <v>0</v>
      </c>
      <c r="AX168" s="56">
        <v>0</v>
      </c>
      <c r="AY168" s="56">
        <v>0</v>
      </c>
      <c r="AZ168" s="56">
        <v>0</v>
      </c>
      <c r="BA168" s="56">
        <v>0</v>
      </c>
      <c r="BB168" s="56">
        <v>0</v>
      </c>
      <c r="BC168" s="56">
        <v>0</v>
      </c>
      <c r="BD168" s="56">
        <v>0</v>
      </c>
      <c r="BE168" s="56">
        <v>0</v>
      </c>
      <c r="BF168" s="56">
        <v>0</v>
      </c>
      <c r="BG168" s="56">
        <v>0</v>
      </c>
      <c r="BH168" s="56">
        <v>0</v>
      </c>
      <c r="BI168" s="56">
        <v>0</v>
      </c>
      <c r="BJ168" s="56">
        <v>0</v>
      </c>
      <c r="BK168" s="56">
        <v>0</v>
      </c>
      <c r="BL168" s="56">
        <v>0</v>
      </c>
      <c r="BM168" s="56">
        <v>0</v>
      </c>
      <c r="BN168" s="56">
        <v>0</v>
      </c>
      <c r="BO168" s="56">
        <v>0</v>
      </c>
      <c r="BP168" s="56">
        <v>0</v>
      </c>
      <c r="BQ168" s="56">
        <v>0</v>
      </c>
      <c r="BR168" s="56">
        <v>0</v>
      </c>
      <c r="BS168" s="56">
        <v>0</v>
      </c>
      <c r="BT168" s="56">
        <v>0</v>
      </c>
      <c r="BU168" s="56">
        <v>0</v>
      </c>
      <c r="BV168" s="56">
        <v>0</v>
      </c>
      <c r="BW168" s="56">
        <v>0</v>
      </c>
      <c r="BX168" s="56">
        <v>0</v>
      </c>
      <c r="BY168" s="56">
        <v>0</v>
      </c>
      <c r="BZ168" s="56">
        <v>1078767</v>
      </c>
      <c r="CA168" s="56">
        <v>0</v>
      </c>
      <c r="CB168" s="56">
        <v>478767</v>
      </c>
      <c r="CC168" s="56">
        <v>600000</v>
      </c>
      <c r="CD168" s="56">
        <v>0</v>
      </c>
      <c r="CE168" s="56">
        <v>0</v>
      </c>
      <c r="CF168" s="56">
        <v>0</v>
      </c>
      <c r="CG168" s="56">
        <v>0</v>
      </c>
      <c r="CH168" s="56">
        <v>0</v>
      </c>
      <c r="CI168" s="56">
        <v>0</v>
      </c>
      <c r="CJ168" s="56">
        <v>0</v>
      </c>
      <c r="CK168" s="56">
        <v>0</v>
      </c>
      <c r="CL168" s="56">
        <v>0</v>
      </c>
      <c r="CM168" s="56">
        <v>0</v>
      </c>
      <c r="CN168" s="56">
        <v>0</v>
      </c>
      <c r="CO168" s="56">
        <v>0</v>
      </c>
      <c r="CP168" s="56">
        <v>0</v>
      </c>
      <c r="CQ168" s="56">
        <v>0</v>
      </c>
      <c r="CR168" s="56">
        <v>0</v>
      </c>
      <c r="CS168" s="56">
        <v>0</v>
      </c>
      <c r="CT168" s="56">
        <v>0</v>
      </c>
      <c r="CU168" s="56">
        <v>0</v>
      </c>
      <c r="CV168" s="56">
        <v>0</v>
      </c>
      <c r="CW168" s="56">
        <v>0</v>
      </c>
      <c r="CX168" s="56">
        <v>0</v>
      </c>
      <c r="CY168" s="56">
        <v>0</v>
      </c>
      <c r="CZ168" s="56">
        <v>0</v>
      </c>
      <c r="DA168" s="56">
        <v>0</v>
      </c>
      <c r="DB168" s="56">
        <v>0</v>
      </c>
      <c r="DC168" s="56">
        <v>0</v>
      </c>
      <c r="DD168" s="56">
        <v>0</v>
      </c>
      <c r="DE168" s="56">
        <v>0</v>
      </c>
      <c r="DF168" s="56">
        <v>0</v>
      </c>
      <c r="DG168" s="63">
        <v>0</v>
      </c>
    </row>
    <row r="169" spans="1:111" ht="15.4" customHeight="1">
      <c r="A169" s="92" t="s">
        <v>1650</v>
      </c>
      <c r="B169" s="93"/>
      <c r="C169" s="93"/>
      <c r="D169" s="57" t="s">
        <v>1651</v>
      </c>
      <c r="E169" s="56">
        <v>27768248.800000001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56">
        <v>0</v>
      </c>
      <c r="R169" s="56">
        <v>0</v>
      </c>
      <c r="S169" s="56">
        <v>0</v>
      </c>
      <c r="T169" s="56">
        <v>27768248.800000001</v>
      </c>
      <c r="U169" s="56">
        <v>0</v>
      </c>
      <c r="V169" s="56">
        <v>0</v>
      </c>
      <c r="W169" s="56">
        <v>0</v>
      </c>
      <c r="X169" s="56">
        <v>0</v>
      </c>
      <c r="Y169" s="56">
        <v>0</v>
      </c>
      <c r="Z169" s="56">
        <v>0</v>
      </c>
      <c r="AA169" s="56">
        <v>0</v>
      </c>
      <c r="AB169" s="56">
        <v>0</v>
      </c>
      <c r="AC169" s="56">
        <v>0</v>
      </c>
      <c r="AD169" s="56">
        <v>0</v>
      </c>
      <c r="AE169" s="56">
        <v>0</v>
      </c>
      <c r="AF169" s="56">
        <v>0</v>
      </c>
      <c r="AG169" s="56">
        <v>0</v>
      </c>
      <c r="AH169" s="56">
        <v>0</v>
      </c>
      <c r="AI169" s="56">
        <v>0</v>
      </c>
      <c r="AJ169" s="56">
        <v>0</v>
      </c>
      <c r="AK169" s="56">
        <v>0</v>
      </c>
      <c r="AL169" s="56">
        <v>0</v>
      </c>
      <c r="AM169" s="56">
        <v>0</v>
      </c>
      <c r="AN169" s="56">
        <v>0</v>
      </c>
      <c r="AO169" s="56">
        <v>27768248.800000001</v>
      </c>
      <c r="AP169" s="56">
        <v>0</v>
      </c>
      <c r="AQ169" s="56">
        <v>0</v>
      </c>
      <c r="AR169" s="56">
        <v>0</v>
      </c>
      <c r="AS169" s="56">
        <v>0</v>
      </c>
      <c r="AT169" s="56">
        <v>0</v>
      </c>
      <c r="AU169" s="56">
        <v>0</v>
      </c>
      <c r="AV169" s="56">
        <v>0</v>
      </c>
      <c r="AW169" s="56">
        <v>0</v>
      </c>
      <c r="AX169" s="56">
        <v>0</v>
      </c>
      <c r="AY169" s="56">
        <v>0</v>
      </c>
      <c r="AZ169" s="56">
        <v>0</v>
      </c>
      <c r="BA169" s="56">
        <v>0</v>
      </c>
      <c r="BB169" s="56">
        <v>0</v>
      </c>
      <c r="BC169" s="56">
        <v>0</v>
      </c>
      <c r="BD169" s="56">
        <v>0</v>
      </c>
      <c r="BE169" s="56">
        <v>0</v>
      </c>
      <c r="BF169" s="56">
        <v>0</v>
      </c>
      <c r="BG169" s="56">
        <v>0</v>
      </c>
      <c r="BH169" s="56">
        <v>0</v>
      </c>
      <c r="BI169" s="56">
        <v>0</v>
      </c>
      <c r="BJ169" s="56">
        <v>0</v>
      </c>
      <c r="BK169" s="56">
        <v>0</v>
      </c>
      <c r="BL169" s="56">
        <v>0</v>
      </c>
      <c r="BM169" s="56">
        <v>0</v>
      </c>
      <c r="BN169" s="56">
        <v>0</v>
      </c>
      <c r="BO169" s="56">
        <v>0</v>
      </c>
      <c r="BP169" s="56">
        <v>0</v>
      </c>
      <c r="BQ169" s="56">
        <v>0</v>
      </c>
      <c r="BR169" s="56">
        <v>0</v>
      </c>
      <c r="BS169" s="56">
        <v>0</v>
      </c>
      <c r="BT169" s="56">
        <v>0</v>
      </c>
      <c r="BU169" s="56">
        <v>0</v>
      </c>
      <c r="BV169" s="56">
        <v>0</v>
      </c>
      <c r="BW169" s="56">
        <v>0</v>
      </c>
      <c r="BX169" s="56">
        <v>0</v>
      </c>
      <c r="BY169" s="56">
        <v>0</v>
      </c>
      <c r="BZ169" s="56">
        <v>0</v>
      </c>
      <c r="CA169" s="56">
        <v>0</v>
      </c>
      <c r="CB169" s="56">
        <v>0</v>
      </c>
      <c r="CC169" s="56">
        <v>0</v>
      </c>
      <c r="CD169" s="56">
        <v>0</v>
      </c>
      <c r="CE169" s="56">
        <v>0</v>
      </c>
      <c r="CF169" s="56">
        <v>0</v>
      </c>
      <c r="CG169" s="56">
        <v>0</v>
      </c>
      <c r="CH169" s="56">
        <v>0</v>
      </c>
      <c r="CI169" s="56">
        <v>0</v>
      </c>
      <c r="CJ169" s="56">
        <v>0</v>
      </c>
      <c r="CK169" s="56">
        <v>0</v>
      </c>
      <c r="CL169" s="56">
        <v>0</v>
      </c>
      <c r="CM169" s="56">
        <v>0</v>
      </c>
      <c r="CN169" s="56">
        <v>0</v>
      </c>
      <c r="CO169" s="56">
        <v>0</v>
      </c>
      <c r="CP169" s="56">
        <v>0</v>
      </c>
      <c r="CQ169" s="56">
        <v>0</v>
      </c>
      <c r="CR169" s="56">
        <v>0</v>
      </c>
      <c r="CS169" s="56">
        <v>0</v>
      </c>
      <c r="CT169" s="56">
        <v>0</v>
      </c>
      <c r="CU169" s="56">
        <v>0</v>
      </c>
      <c r="CV169" s="56">
        <v>0</v>
      </c>
      <c r="CW169" s="56">
        <v>0</v>
      </c>
      <c r="CX169" s="56">
        <v>0</v>
      </c>
      <c r="CY169" s="56">
        <v>0</v>
      </c>
      <c r="CZ169" s="56">
        <v>0</v>
      </c>
      <c r="DA169" s="56">
        <v>0</v>
      </c>
      <c r="DB169" s="56">
        <v>0</v>
      </c>
      <c r="DC169" s="56">
        <v>0</v>
      </c>
      <c r="DD169" s="56">
        <v>0</v>
      </c>
      <c r="DE169" s="56">
        <v>0</v>
      </c>
      <c r="DF169" s="56">
        <v>0</v>
      </c>
      <c r="DG169" s="63">
        <v>0</v>
      </c>
    </row>
    <row r="170" spans="1:111" ht="15.4" customHeight="1">
      <c r="A170" s="92" t="s">
        <v>1652</v>
      </c>
      <c r="B170" s="93"/>
      <c r="C170" s="93"/>
      <c r="D170" s="57" t="s">
        <v>1653</v>
      </c>
      <c r="E170" s="56">
        <v>14786500.4</v>
      </c>
      <c r="F170" s="56">
        <v>0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56">
        <v>0</v>
      </c>
      <c r="N170" s="56">
        <v>0</v>
      </c>
      <c r="O170" s="56">
        <v>0</v>
      </c>
      <c r="P170" s="56">
        <v>0</v>
      </c>
      <c r="Q170" s="56">
        <v>0</v>
      </c>
      <c r="R170" s="56">
        <v>0</v>
      </c>
      <c r="S170" s="56">
        <v>0</v>
      </c>
      <c r="T170" s="56">
        <v>14786500.4</v>
      </c>
      <c r="U170" s="56">
        <v>0</v>
      </c>
      <c r="V170" s="56">
        <v>0</v>
      </c>
      <c r="W170" s="56">
        <v>0</v>
      </c>
      <c r="X170" s="56">
        <v>0</v>
      </c>
      <c r="Y170" s="56">
        <v>0</v>
      </c>
      <c r="Z170" s="56">
        <v>0</v>
      </c>
      <c r="AA170" s="56">
        <v>0</v>
      </c>
      <c r="AB170" s="56">
        <v>0</v>
      </c>
      <c r="AC170" s="56">
        <v>0</v>
      </c>
      <c r="AD170" s="56">
        <v>0</v>
      </c>
      <c r="AE170" s="56">
        <v>0</v>
      </c>
      <c r="AF170" s="56">
        <v>0</v>
      </c>
      <c r="AG170" s="56">
        <v>0</v>
      </c>
      <c r="AH170" s="56">
        <v>0</v>
      </c>
      <c r="AI170" s="56">
        <v>0</v>
      </c>
      <c r="AJ170" s="56">
        <v>0</v>
      </c>
      <c r="AK170" s="56">
        <v>0</v>
      </c>
      <c r="AL170" s="56">
        <v>0</v>
      </c>
      <c r="AM170" s="56">
        <v>0</v>
      </c>
      <c r="AN170" s="56">
        <v>0</v>
      </c>
      <c r="AO170" s="56">
        <v>14786500.4</v>
      </c>
      <c r="AP170" s="56">
        <v>0</v>
      </c>
      <c r="AQ170" s="56">
        <v>0</v>
      </c>
      <c r="AR170" s="56">
        <v>0</v>
      </c>
      <c r="AS170" s="56">
        <v>0</v>
      </c>
      <c r="AT170" s="56">
        <v>0</v>
      </c>
      <c r="AU170" s="56">
        <v>0</v>
      </c>
      <c r="AV170" s="56">
        <v>0</v>
      </c>
      <c r="AW170" s="56">
        <v>0</v>
      </c>
      <c r="AX170" s="56">
        <v>0</v>
      </c>
      <c r="AY170" s="56">
        <v>0</v>
      </c>
      <c r="AZ170" s="56">
        <v>0</v>
      </c>
      <c r="BA170" s="56">
        <v>0</v>
      </c>
      <c r="BB170" s="56">
        <v>0</v>
      </c>
      <c r="BC170" s="56">
        <v>0</v>
      </c>
      <c r="BD170" s="56">
        <v>0</v>
      </c>
      <c r="BE170" s="56">
        <v>0</v>
      </c>
      <c r="BF170" s="56">
        <v>0</v>
      </c>
      <c r="BG170" s="56">
        <v>0</v>
      </c>
      <c r="BH170" s="56">
        <v>0</v>
      </c>
      <c r="BI170" s="56">
        <v>0</v>
      </c>
      <c r="BJ170" s="56">
        <v>0</v>
      </c>
      <c r="BK170" s="56">
        <v>0</v>
      </c>
      <c r="BL170" s="56">
        <v>0</v>
      </c>
      <c r="BM170" s="56">
        <v>0</v>
      </c>
      <c r="BN170" s="56">
        <v>0</v>
      </c>
      <c r="BO170" s="56">
        <v>0</v>
      </c>
      <c r="BP170" s="56">
        <v>0</v>
      </c>
      <c r="BQ170" s="56">
        <v>0</v>
      </c>
      <c r="BR170" s="56">
        <v>0</v>
      </c>
      <c r="BS170" s="56">
        <v>0</v>
      </c>
      <c r="BT170" s="56">
        <v>0</v>
      </c>
      <c r="BU170" s="56">
        <v>0</v>
      </c>
      <c r="BV170" s="56">
        <v>0</v>
      </c>
      <c r="BW170" s="56">
        <v>0</v>
      </c>
      <c r="BX170" s="56">
        <v>0</v>
      </c>
      <c r="BY170" s="56">
        <v>0</v>
      </c>
      <c r="BZ170" s="56">
        <v>0</v>
      </c>
      <c r="CA170" s="56">
        <v>0</v>
      </c>
      <c r="CB170" s="56">
        <v>0</v>
      </c>
      <c r="CC170" s="56">
        <v>0</v>
      </c>
      <c r="CD170" s="56">
        <v>0</v>
      </c>
      <c r="CE170" s="56">
        <v>0</v>
      </c>
      <c r="CF170" s="56">
        <v>0</v>
      </c>
      <c r="CG170" s="56">
        <v>0</v>
      </c>
      <c r="CH170" s="56">
        <v>0</v>
      </c>
      <c r="CI170" s="56">
        <v>0</v>
      </c>
      <c r="CJ170" s="56">
        <v>0</v>
      </c>
      <c r="CK170" s="56">
        <v>0</v>
      </c>
      <c r="CL170" s="56">
        <v>0</v>
      </c>
      <c r="CM170" s="56">
        <v>0</v>
      </c>
      <c r="CN170" s="56">
        <v>0</v>
      </c>
      <c r="CO170" s="56">
        <v>0</v>
      </c>
      <c r="CP170" s="56">
        <v>0</v>
      </c>
      <c r="CQ170" s="56">
        <v>0</v>
      </c>
      <c r="CR170" s="56">
        <v>0</v>
      </c>
      <c r="CS170" s="56">
        <v>0</v>
      </c>
      <c r="CT170" s="56">
        <v>0</v>
      </c>
      <c r="CU170" s="56">
        <v>0</v>
      </c>
      <c r="CV170" s="56">
        <v>0</v>
      </c>
      <c r="CW170" s="56">
        <v>0</v>
      </c>
      <c r="CX170" s="56">
        <v>0</v>
      </c>
      <c r="CY170" s="56">
        <v>0</v>
      </c>
      <c r="CZ170" s="56">
        <v>0</v>
      </c>
      <c r="DA170" s="56">
        <v>0</v>
      </c>
      <c r="DB170" s="56">
        <v>0</v>
      </c>
      <c r="DC170" s="56">
        <v>0</v>
      </c>
      <c r="DD170" s="56">
        <v>0</v>
      </c>
      <c r="DE170" s="56">
        <v>0</v>
      </c>
      <c r="DF170" s="56">
        <v>0</v>
      </c>
      <c r="DG170" s="63">
        <v>0</v>
      </c>
    </row>
    <row r="171" spans="1:111" ht="15.4" customHeight="1">
      <c r="A171" s="92" t="s">
        <v>1654</v>
      </c>
      <c r="B171" s="93"/>
      <c r="C171" s="93"/>
      <c r="D171" s="57" t="s">
        <v>1655</v>
      </c>
      <c r="E171" s="56">
        <v>12981748.4</v>
      </c>
      <c r="F171" s="56">
        <v>0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6">
        <v>0</v>
      </c>
      <c r="M171" s="56">
        <v>0</v>
      </c>
      <c r="N171" s="56">
        <v>0</v>
      </c>
      <c r="O171" s="56">
        <v>0</v>
      </c>
      <c r="P171" s="56">
        <v>0</v>
      </c>
      <c r="Q171" s="56">
        <v>0</v>
      </c>
      <c r="R171" s="56">
        <v>0</v>
      </c>
      <c r="S171" s="56">
        <v>0</v>
      </c>
      <c r="T171" s="56">
        <v>12981748.4</v>
      </c>
      <c r="U171" s="56">
        <v>0</v>
      </c>
      <c r="V171" s="56">
        <v>0</v>
      </c>
      <c r="W171" s="56">
        <v>0</v>
      </c>
      <c r="X171" s="56">
        <v>0</v>
      </c>
      <c r="Y171" s="56">
        <v>0</v>
      </c>
      <c r="Z171" s="56">
        <v>0</v>
      </c>
      <c r="AA171" s="56">
        <v>0</v>
      </c>
      <c r="AB171" s="56">
        <v>0</v>
      </c>
      <c r="AC171" s="56">
        <v>0</v>
      </c>
      <c r="AD171" s="56">
        <v>0</v>
      </c>
      <c r="AE171" s="56">
        <v>0</v>
      </c>
      <c r="AF171" s="56">
        <v>0</v>
      </c>
      <c r="AG171" s="56">
        <v>0</v>
      </c>
      <c r="AH171" s="56">
        <v>0</v>
      </c>
      <c r="AI171" s="56">
        <v>0</v>
      </c>
      <c r="AJ171" s="56">
        <v>0</v>
      </c>
      <c r="AK171" s="56">
        <v>0</v>
      </c>
      <c r="AL171" s="56">
        <v>0</v>
      </c>
      <c r="AM171" s="56">
        <v>0</v>
      </c>
      <c r="AN171" s="56">
        <v>0</v>
      </c>
      <c r="AO171" s="56">
        <v>12981748.4</v>
      </c>
      <c r="AP171" s="56">
        <v>0</v>
      </c>
      <c r="AQ171" s="56">
        <v>0</v>
      </c>
      <c r="AR171" s="56">
        <v>0</v>
      </c>
      <c r="AS171" s="56">
        <v>0</v>
      </c>
      <c r="AT171" s="56">
        <v>0</v>
      </c>
      <c r="AU171" s="56">
        <v>0</v>
      </c>
      <c r="AV171" s="56">
        <v>0</v>
      </c>
      <c r="AW171" s="56">
        <v>0</v>
      </c>
      <c r="AX171" s="56">
        <v>0</v>
      </c>
      <c r="AY171" s="56">
        <v>0</v>
      </c>
      <c r="AZ171" s="56">
        <v>0</v>
      </c>
      <c r="BA171" s="56">
        <v>0</v>
      </c>
      <c r="BB171" s="56">
        <v>0</v>
      </c>
      <c r="BC171" s="56">
        <v>0</v>
      </c>
      <c r="BD171" s="56">
        <v>0</v>
      </c>
      <c r="BE171" s="56">
        <v>0</v>
      </c>
      <c r="BF171" s="56">
        <v>0</v>
      </c>
      <c r="BG171" s="56">
        <v>0</v>
      </c>
      <c r="BH171" s="56">
        <v>0</v>
      </c>
      <c r="BI171" s="56">
        <v>0</v>
      </c>
      <c r="BJ171" s="56">
        <v>0</v>
      </c>
      <c r="BK171" s="56">
        <v>0</v>
      </c>
      <c r="BL171" s="56">
        <v>0</v>
      </c>
      <c r="BM171" s="56">
        <v>0</v>
      </c>
      <c r="BN171" s="56">
        <v>0</v>
      </c>
      <c r="BO171" s="56">
        <v>0</v>
      </c>
      <c r="BP171" s="56">
        <v>0</v>
      </c>
      <c r="BQ171" s="56">
        <v>0</v>
      </c>
      <c r="BR171" s="56">
        <v>0</v>
      </c>
      <c r="BS171" s="56">
        <v>0</v>
      </c>
      <c r="BT171" s="56">
        <v>0</v>
      </c>
      <c r="BU171" s="56">
        <v>0</v>
      </c>
      <c r="BV171" s="56">
        <v>0</v>
      </c>
      <c r="BW171" s="56">
        <v>0</v>
      </c>
      <c r="BX171" s="56">
        <v>0</v>
      </c>
      <c r="BY171" s="56">
        <v>0</v>
      </c>
      <c r="BZ171" s="56">
        <v>0</v>
      </c>
      <c r="CA171" s="56">
        <v>0</v>
      </c>
      <c r="CB171" s="56">
        <v>0</v>
      </c>
      <c r="CC171" s="56">
        <v>0</v>
      </c>
      <c r="CD171" s="56">
        <v>0</v>
      </c>
      <c r="CE171" s="56">
        <v>0</v>
      </c>
      <c r="CF171" s="56">
        <v>0</v>
      </c>
      <c r="CG171" s="56">
        <v>0</v>
      </c>
      <c r="CH171" s="56">
        <v>0</v>
      </c>
      <c r="CI171" s="56">
        <v>0</v>
      </c>
      <c r="CJ171" s="56">
        <v>0</v>
      </c>
      <c r="CK171" s="56">
        <v>0</v>
      </c>
      <c r="CL171" s="56">
        <v>0</v>
      </c>
      <c r="CM171" s="56">
        <v>0</v>
      </c>
      <c r="CN171" s="56">
        <v>0</v>
      </c>
      <c r="CO171" s="56">
        <v>0</v>
      </c>
      <c r="CP171" s="56">
        <v>0</v>
      </c>
      <c r="CQ171" s="56">
        <v>0</v>
      </c>
      <c r="CR171" s="56">
        <v>0</v>
      </c>
      <c r="CS171" s="56">
        <v>0</v>
      </c>
      <c r="CT171" s="56">
        <v>0</v>
      </c>
      <c r="CU171" s="56">
        <v>0</v>
      </c>
      <c r="CV171" s="56">
        <v>0</v>
      </c>
      <c r="CW171" s="56">
        <v>0</v>
      </c>
      <c r="CX171" s="56">
        <v>0</v>
      </c>
      <c r="CY171" s="56">
        <v>0</v>
      </c>
      <c r="CZ171" s="56">
        <v>0</v>
      </c>
      <c r="DA171" s="56">
        <v>0</v>
      </c>
      <c r="DB171" s="56">
        <v>0</v>
      </c>
      <c r="DC171" s="56">
        <v>0</v>
      </c>
      <c r="DD171" s="56">
        <v>0</v>
      </c>
      <c r="DE171" s="56">
        <v>0</v>
      </c>
      <c r="DF171" s="56">
        <v>0</v>
      </c>
      <c r="DG171" s="63">
        <v>0</v>
      </c>
    </row>
    <row r="172" spans="1:111" ht="15.4" customHeight="1">
      <c r="A172" s="92" t="s">
        <v>1656</v>
      </c>
      <c r="B172" s="93"/>
      <c r="C172" s="93"/>
      <c r="D172" s="57" t="s">
        <v>1657</v>
      </c>
      <c r="E172" s="56">
        <v>220000</v>
      </c>
      <c r="F172" s="56">
        <v>0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56">
        <v>0</v>
      </c>
      <c r="N172" s="56">
        <v>0</v>
      </c>
      <c r="O172" s="56">
        <v>0</v>
      </c>
      <c r="P172" s="56">
        <v>0</v>
      </c>
      <c r="Q172" s="56">
        <v>0</v>
      </c>
      <c r="R172" s="56">
        <v>0</v>
      </c>
      <c r="S172" s="56">
        <v>0</v>
      </c>
      <c r="T172" s="56">
        <v>220000</v>
      </c>
      <c r="U172" s="56">
        <v>19433.400000000001</v>
      </c>
      <c r="V172" s="56">
        <v>27850.9</v>
      </c>
      <c r="W172" s="56">
        <v>0</v>
      </c>
      <c r="X172" s="56">
        <v>0</v>
      </c>
      <c r="Y172" s="56">
        <v>0</v>
      </c>
      <c r="Z172" s="56">
        <v>0</v>
      </c>
      <c r="AA172" s="56">
        <v>5766.68</v>
      </c>
      <c r="AB172" s="56">
        <v>0</v>
      </c>
      <c r="AC172" s="56">
        <v>0</v>
      </c>
      <c r="AD172" s="56">
        <v>68112.45</v>
      </c>
      <c r="AE172" s="56">
        <v>0</v>
      </c>
      <c r="AF172" s="56">
        <v>650</v>
      </c>
      <c r="AG172" s="56">
        <v>0</v>
      </c>
      <c r="AH172" s="56">
        <v>0</v>
      </c>
      <c r="AI172" s="56">
        <v>0</v>
      </c>
      <c r="AJ172" s="56">
        <v>0</v>
      </c>
      <c r="AK172" s="56">
        <v>0</v>
      </c>
      <c r="AL172" s="56">
        <v>0</v>
      </c>
      <c r="AM172" s="56">
        <v>0</v>
      </c>
      <c r="AN172" s="56">
        <v>8219</v>
      </c>
      <c r="AO172" s="56">
        <v>79523.61</v>
      </c>
      <c r="AP172" s="56">
        <v>10443.959999999999</v>
      </c>
      <c r="AQ172" s="56">
        <v>0</v>
      </c>
      <c r="AR172" s="56">
        <v>0</v>
      </c>
      <c r="AS172" s="56">
        <v>0</v>
      </c>
      <c r="AT172" s="56">
        <v>0</v>
      </c>
      <c r="AU172" s="56">
        <v>0</v>
      </c>
      <c r="AV172" s="56">
        <v>0</v>
      </c>
      <c r="AW172" s="56">
        <v>0</v>
      </c>
      <c r="AX172" s="56">
        <v>0</v>
      </c>
      <c r="AY172" s="56">
        <v>0</v>
      </c>
      <c r="AZ172" s="56">
        <v>0</v>
      </c>
      <c r="BA172" s="56">
        <v>0</v>
      </c>
      <c r="BB172" s="56">
        <v>0</v>
      </c>
      <c r="BC172" s="56">
        <v>0</v>
      </c>
      <c r="BD172" s="56">
        <v>0</v>
      </c>
      <c r="BE172" s="56">
        <v>0</v>
      </c>
      <c r="BF172" s="56">
        <v>0</v>
      </c>
      <c r="BG172" s="56">
        <v>0</v>
      </c>
      <c r="BH172" s="56">
        <v>0</v>
      </c>
      <c r="BI172" s="56">
        <v>0</v>
      </c>
      <c r="BJ172" s="56">
        <v>0</v>
      </c>
      <c r="BK172" s="56">
        <v>0</v>
      </c>
      <c r="BL172" s="56">
        <v>0</v>
      </c>
      <c r="BM172" s="56">
        <v>0</v>
      </c>
      <c r="BN172" s="56">
        <v>0</v>
      </c>
      <c r="BO172" s="56">
        <v>0</v>
      </c>
      <c r="BP172" s="56">
        <v>0</v>
      </c>
      <c r="BQ172" s="56">
        <v>0</v>
      </c>
      <c r="BR172" s="56">
        <v>0</v>
      </c>
      <c r="BS172" s="56">
        <v>0</v>
      </c>
      <c r="BT172" s="56">
        <v>0</v>
      </c>
      <c r="BU172" s="56">
        <v>0</v>
      </c>
      <c r="BV172" s="56">
        <v>0</v>
      </c>
      <c r="BW172" s="56">
        <v>0</v>
      </c>
      <c r="BX172" s="56">
        <v>0</v>
      </c>
      <c r="BY172" s="56">
        <v>0</v>
      </c>
      <c r="BZ172" s="56">
        <v>0</v>
      </c>
      <c r="CA172" s="56">
        <v>0</v>
      </c>
      <c r="CB172" s="56">
        <v>0</v>
      </c>
      <c r="CC172" s="56">
        <v>0</v>
      </c>
      <c r="CD172" s="56">
        <v>0</v>
      </c>
      <c r="CE172" s="56">
        <v>0</v>
      </c>
      <c r="CF172" s="56">
        <v>0</v>
      </c>
      <c r="CG172" s="56">
        <v>0</v>
      </c>
      <c r="CH172" s="56">
        <v>0</v>
      </c>
      <c r="CI172" s="56">
        <v>0</v>
      </c>
      <c r="CJ172" s="56">
        <v>0</v>
      </c>
      <c r="CK172" s="56">
        <v>0</v>
      </c>
      <c r="CL172" s="56">
        <v>0</v>
      </c>
      <c r="CM172" s="56">
        <v>0</v>
      </c>
      <c r="CN172" s="56">
        <v>0</v>
      </c>
      <c r="CO172" s="56">
        <v>0</v>
      </c>
      <c r="CP172" s="56">
        <v>0</v>
      </c>
      <c r="CQ172" s="56">
        <v>0</v>
      </c>
      <c r="CR172" s="56">
        <v>0</v>
      </c>
      <c r="CS172" s="56">
        <v>0</v>
      </c>
      <c r="CT172" s="56">
        <v>0</v>
      </c>
      <c r="CU172" s="56">
        <v>0</v>
      </c>
      <c r="CV172" s="56">
        <v>0</v>
      </c>
      <c r="CW172" s="56">
        <v>0</v>
      </c>
      <c r="CX172" s="56">
        <v>0</v>
      </c>
      <c r="CY172" s="56">
        <v>0</v>
      </c>
      <c r="CZ172" s="56">
        <v>0</v>
      </c>
      <c r="DA172" s="56">
        <v>0</v>
      </c>
      <c r="DB172" s="56">
        <v>0</v>
      </c>
      <c r="DC172" s="56">
        <v>0</v>
      </c>
      <c r="DD172" s="56">
        <v>0</v>
      </c>
      <c r="DE172" s="56">
        <v>0</v>
      </c>
      <c r="DF172" s="56">
        <v>0</v>
      </c>
      <c r="DG172" s="63">
        <v>0</v>
      </c>
    </row>
    <row r="173" spans="1:111" ht="15.4" customHeight="1">
      <c r="A173" s="92" t="s">
        <v>1658</v>
      </c>
      <c r="B173" s="93"/>
      <c r="C173" s="93"/>
      <c r="D173" s="57" t="s">
        <v>1659</v>
      </c>
      <c r="E173" s="56">
        <v>220000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56">
        <v>0</v>
      </c>
      <c r="M173" s="56">
        <v>0</v>
      </c>
      <c r="N173" s="56">
        <v>0</v>
      </c>
      <c r="O173" s="56">
        <v>0</v>
      </c>
      <c r="P173" s="56">
        <v>0</v>
      </c>
      <c r="Q173" s="56">
        <v>0</v>
      </c>
      <c r="R173" s="56">
        <v>0</v>
      </c>
      <c r="S173" s="56">
        <v>0</v>
      </c>
      <c r="T173" s="56">
        <v>220000</v>
      </c>
      <c r="U173" s="56">
        <v>19433.400000000001</v>
      </c>
      <c r="V173" s="56">
        <v>27850.9</v>
      </c>
      <c r="W173" s="56">
        <v>0</v>
      </c>
      <c r="X173" s="56">
        <v>0</v>
      </c>
      <c r="Y173" s="56">
        <v>0</v>
      </c>
      <c r="Z173" s="56">
        <v>0</v>
      </c>
      <c r="AA173" s="56">
        <v>5766.68</v>
      </c>
      <c r="AB173" s="56">
        <v>0</v>
      </c>
      <c r="AC173" s="56">
        <v>0</v>
      </c>
      <c r="AD173" s="56">
        <v>68112.45</v>
      </c>
      <c r="AE173" s="56">
        <v>0</v>
      </c>
      <c r="AF173" s="56">
        <v>650</v>
      </c>
      <c r="AG173" s="56">
        <v>0</v>
      </c>
      <c r="AH173" s="56">
        <v>0</v>
      </c>
      <c r="AI173" s="56">
        <v>0</v>
      </c>
      <c r="AJ173" s="56">
        <v>0</v>
      </c>
      <c r="AK173" s="56">
        <v>0</v>
      </c>
      <c r="AL173" s="56">
        <v>0</v>
      </c>
      <c r="AM173" s="56">
        <v>0</v>
      </c>
      <c r="AN173" s="56">
        <v>8219</v>
      </c>
      <c r="AO173" s="56">
        <v>79523.61</v>
      </c>
      <c r="AP173" s="56">
        <v>10443.959999999999</v>
      </c>
      <c r="AQ173" s="56">
        <v>0</v>
      </c>
      <c r="AR173" s="56">
        <v>0</v>
      </c>
      <c r="AS173" s="56">
        <v>0</v>
      </c>
      <c r="AT173" s="56">
        <v>0</v>
      </c>
      <c r="AU173" s="56">
        <v>0</v>
      </c>
      <c r="AV173" s="56">
        <v>0</v>
      </c>
      <c r="AW173" s="56">
        <v>0</v>
      </c>
      <c r="AX173" s="56">
        <v>0</v>
      </c>
      <c r="AY173" s="56">
        <v>0</v>
      </c>
      <c r="AZ173" s="56">
        <v>0</v>
      </c>
      <c r="BA173" s="56">
        <v>0</v>
      </c>
      <c r="BB173" s="56">
        <v>0</v>
      </c>
      <c r="BC173" s="56">
        <v>0</v>
      </c>
      <c r="BD173" s="56">
        <v>0</v>
      </c>
      <c r="BE173" s="56">
        <v>0</v>
      </c>
      <c r="BF173" s="56">
        <v>0</v>
      </c>
      <c r="BG173" s="56">
        <v>0</v>
      </c>
      <c r="BH173" s="56">
        <v>0</v>
      </c>
      <c r="BI173" s="56">
        <v>0</v>
      </c>
      <c r="BJ173" s="56">
        <v>0</v>
      </c>
      <c r="BK173" s="56">
        <v>0</v>
      </c>
      <c r="BL173" s="56">
        <v>0</v>
      </c>
      <c r="BM173" s="56">
        <v>0</v>
      </c>
      <c r="BN173" s="56">
        <v>0</v>
      </c>
      <c r="BO173" s="56">
        <v>0</v>
      </c>
      <c r="BP173" s="56">
        <v>0</v>
      </c>
      <c r="BQ173" s="56">
        <v>0</v>
      </c>
      <c r="BR173" s="56">
        <v>0</v>
      </c>
      <c r="BS173" s="56">
        <v>0</v>
      </c>
      <c r="BT173" s="56">
        <v>0</v>
      </c>
      <c r="BU173" s="56">
        <v>0</v>
      </c>
      <c r="BV173" s="56">
        <v>0</v>
      </c>
      <c r="BW173" s="56">
        <v>0</v>
      </c>
      <c r="BX173" s="56">
        <v>0</v>
      </c>
      <c r="BY173" s="56">
        <v>0</v>
      </c>
      <c r="BZ173" s="56">
        <v>0</v>
      </c>
      <c r="CA173" s="56">
        <v>0</v>
      </c>
      <c r="CB173" s="56">
        <v>0</v>
      </c>
      <c r="CC173" s="56">
        <v>0</v>
      </c>
      <c r="CD173" s="56">
        <v>0</v>
      </c>
      <c r="CE173" s="56">
        <v>0</v>
      </c>
      <c r="CF173" s="56">
        <v>0</v>
      </c>
      <c r="CG173" s="56">
        <v>0</v>
      </c>
      <c r="CH173" s="56">
        <v>0</v>
      </c>
      <c r="CI173" s="56">
        <v>0</v>
      </c>
      <c r="CJ173" s="56">
        <v>0</v>
      </c>
      <c r="CK173" s="56">
        <v>0</v>
      </c>
      <c r="CL173" s="56">
        <v>0</v>
      </c>
      <c r="CM173" s="56">
        <v>0</v>
      </c>
      <c r="CN173" s="56">
        <v>0</v>
      </c>
      <c r="CO173" s="56">
        <v>0</v>
      </c>
      <c r="CP173" s="56">
        <v>0</v>
      </c>
      <c r="CQ173" s="56">
        <v>0</v>
      </c>
      <c r="CR173" s="56">
        <v>0</v>
      </c>
      <c r="CS173" s="56">
        <v>0</v>
      </c>
      <c r="CT173" s="56">
        <v>0</v>
      </c>
      <c r="CU173" s="56">
        <v>0</v>
      </c>
      <c r="CV173" s="56">
        <v>0</v>
      </c>
      <c r="CW173" s="56">
        <v>0</v>
      </c>
      <c r="CX173" s="56">
        <v>0</v>
      </c>
      <c r="CY173" s="56">
        <v>0</v>
      </c>
      <c r="CZ173" s="56">
        <v>0</v>
      </c>
      <c r="DA173" s="56">
        <v>0</v>
      </c>
      <c r="DB173" s="56">
        <v>0</v>
      </c>
      <c r="DC173" s="56">
        <v>0</v>
      </c>
      <c r="DD173" s="56">
        <v>0</v>
      </c>
      <c r="DE173" s="56">
        <v>0</v>
      </c>
      <c r="DF173" s="56">
        <v>0</v>
      </c>
      <c r="DG173" s="63">
        <v>0</v>
      </c>
    </row>
    <row r="174" spans="1:111" ht="15.4" customHeight="1">
      <c r="A174" s="92" t="s">
        <v>1660</v>
      </c>
      <c r="B174" s="93"/>
      <c r="C174" s="93"/>
      <c r="D174" s="57" t="s">
        <v>1661</v>
      </c>
      <c r="E174" s="56">
        <v>3200000</v>
      </c>
      <c r="F174" s="56">
        <v>0</v>
      </c>
      <c r="G174" s="56">
        <v>0</v>
      </c>
      <c r="H174" s="56">
        <v>0</v>
      </c>
      <c r="I174" s="56">
        <v>0</v>
      </c>
      <c r="J174" s="56">
        <v>0</v>
      </c>
      <c r="K174" s="56">
        <v>0</v>
      </c>
      <c r="L174" s="56">
        <v>0</v>
      </c>
      <c r="M174" s="56">
        <v>0</v>
      </c>
      <c r="N174" s="56">
        <v>0</v>
      </c>
      <c r="O174" s="56">
        <v>0</v>
      </c>
      <c r="P174" s="56">
        <v>0</v>
      </c>
      <c r="Q174" s="56">
        <v>0</v>
      </c>
      <c r="R174" s="56">
        <v>0</v>
      </c>
      <c r="S174" s="56">
        <v>0</v>
      </c>
      <c r="T174" s="56">
        <v>3200000</v>
      </c>
      <c r="U174" s="56">
        <v>0</v>
      </c>
      <c r="V174" s="56">
        <v>0</v>
      </c>
      <c r="W174" s="56">
        <v>0</v>
      </c>
      <c r="X174" s="56">
        <v>0</v>
      </c>
      <c r="Y174" s="56">
        <v>0</v>
      </c>
      <c r="Z174" s="56">
        <v>0</v>
      </c>
      <c r="AA174" s="56">
        <v>0</v>
      </c>
      <c r="AB174" s="56">
        <v>0</v>
      </c>
      <c r="AC174" s="56">
        <v>0</v>
      </c>
      <c r="AD174" s="56">
        <v>0</v>
      </c>
      <c r="AE174" s="56">
        <v>0</v>
      </c>
      <c r="AF174" s="56">
        <v>0</v>
      </c>
      <c r="AG174" s="56">
        <v>0</v>
      </c>
      <c r="AH174" s="56">
        <v>0</v>
      </c>
      <c r="AI174" s="56">
        <v>0</v>
      </c>
      <c r="AJ174" s="56">
        <v>0</v>
      </c>
      <c r="AK174" s="56">
        <v>0</v>
      </c>
      <c r="AL174" s="56">
        <v>0</v>
      </c>
      <c r="AM174" s="56">
        <v>0</v>
      </c>
      <c r="AN174" s="56">
        <v>0</v>
      </c>
      <c r="AO174" s="56">
        <v>3200000</v>
      </c>
      <c r="AP174" s="56">
        <v>0</v>
      </c>
      <c r="AQ174" s="56">
        <v>0</v>
      </c>
      <c r="AR174" s="56">
        <v>0</v>
      </c>
      <c r="AS174" s="56">
        <v>0</v>
      </c>
      <c r="AT174" s="56">
        <v>0</v>
      </c>
      <c r="AU174" s="56">
        <v>0</v>
      </c>
      <c r="AV174" s="56">
        <v>0</v>
      </c>
      <c r="AW174" s="56">
        <v>0</v>
      </c>
      <c r="AX174" s="56">
        <v>0</v>
      </c>
      <c r="AY174" s="56">
        <v>0</v>
      </c>
      <c r="AZ174" s="56">
        <v>0</v>
      </c>
      <c r="BA174" s="56">
        <v>0</v>
      </c>
      <c r="BB174" s="56">
        <v>0</v>
      </c>
      <c r="BC174" s="56">
        <v>0</v>
      </c>
      <c r="BD174" s="56">
        <v>0</v>
      </c>
      <c r="BE174" s="56">
        <v>0</v>
      </c>
      <c r="BF174" s="56">
        <v>0</v>
      </c>
      <c r="BG174" s="56">
        <v>0</v>
      </c>
      <c r="BH174" s="56">
        <v>0</v>
      </c>
      <c r="BI174" s="56">
        <v>0</v>
      </c>
      <c r="BJ174" s="56">
        <v>0</v>
      </c>
      <c r="BK174" s="56">
        <v>0</v>
      </c>
      <c r="BL174" s="56">
        <v>0</v>
      </c>
      <c r="BM174" s="56">
        <v>0</v>
      </c>
      <c r="BN174" s="56">
        <v>0</v>
      </c>
      <c r="BO174" s="56">
        <v>0</v>
      </c>
      <c r="BP174" s="56">
        <v>0</v>
      </c>
      <c r="BQ174" s="56">
        <v>0</v>
      </c>
      <c r="BR174" s="56">
        <v>0</v>
      </c>
      <c r="BS174" s="56">
        <v>0</v>
      </c>
      <c r="BT174" s="56">
        <v>0</v>
      </c>
      <c r="BU174" s="56">
        <v>0</v>
      </c>
      <c r="BV174" s="56">
        <v>0</v>
      </c>
      <c r="BW174" s="56">
        <v>0</v>
      </c>
      <c r="BX174" s="56">
        <v>0</v>
      </c>
      <c r="BY174" s="56">
        <v>0</v>
      </c>
      <c r="BZ174" s="56">
        <v>0</v>
      </c>
      <c r="CA174" s="56">
        <v>0</v>
      </c>
      <c r="CB174" s="56">
        <v>0</v>
      </c>
      <c r="CC174" s="56">
        <v>0</v>
      </c>
      <c r="CD174" s="56">
        <v>0</v>
      </c>
      <c r="CE174" s="56">
        <v>0</v>
      </c>
      <c r="CF174" s="56">
        <v>0</v>
      </c>
      <c r="CG174" s="56">
        <v>0</v>
      </c>
      <c r="CH174" s="56">
        <v>0</v>
      </c>
      <c r="CI174" s="56">
        <v>0</v>
      </c>
      <c r="CJ174" s="56">
        <v>0</v>
      </c>
      <c r="CK174" s="56">
        <v>0</v>
      </c>
      <c r="CL174" s="56">
        <v>0</v>
      </c>
      <c r="CM174" s="56">
        <v>0</v>
      </c>
      <c r="CN174" s="56">
        <v>0</v>
      </c>
      <c r="CO174" s="56">
        <v>0</v>
      </c>
      <c r="CP174" s="56">
        <v>0</v>
      </c>
      <c r="CQ174" s="56">
        <v>0</v>
      </c>
      <c r="CR174" s="56">
        <v>0</v>
      </c>
      <c r="CS174" s="56">
        <v>0</v>
      </c>
      <c r="CT174" s="56">
        <v>0</v>
      </c>
      <c r="CU174" s="56">
        <v>0</v>
      </c>
      <c r="CV174" s="56">
        <v>0</v>
      </c>
      <c r="CW174" s="56">
        <v>0</v>
      </c>
      <c r="CX174" s="56">
        <v>0</v>
      </c>
      <c r="CY174" s="56">
        <v>0</v>
      </c>
      <c r="CZ174" s="56">
        <v>0</v>
      </c>
      <c r="DA174" s="56">
        <v>0</v>
      </c>
      <c r="DB174" s="56">
        <v>0</v>
      </c>
      <c r="DC174" s="56">
        <v>0</v>
      </c>
      <c r="DD174" s="56">
        <v>0</v>
      </c>
      <c r="DE174" s="56">
        <v>0</v>
      </c>
      <c r="DF174" s="56">
        <v>0</v>
      </c>
      <c r="DG174" s="63">
        <v>0</v>
      </c>
    </row>
    <row r="175" spans="1:111" ht="15.4" customHeight="1">
      <c r="A175" s="92" t="s">
        <v>1662</v>
      </c>
      <c r="B175" s="93"/>
      <c r="C175" s="93"/>
      <c r="D175" s="57" t="s">
        <v>1663</v>
      </c>
      <c r="E175" s="56">
        <v>3200000</v>
      </c>
      <c r="F175" s="56">
        <v>0</v>
      </c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56">
        <v>0</v>
      </c>
      <c r="M175" s="56">
        <v>0</v>
      </c>
      <c r="N175" s="56">
        <v>0</v>
      </c>
      <c r="O175" s="56">
        <v>0</v>
      </c>
      <c r="P175" s="56">
        <v>0</v>
      </c>
      <c r="Q175" s="56">
        <v>0</v>
      </c>
      <c r="R175" s="56">
        <v>0</v>
      </c>
      <c r="S175" s="56">
        <v>0</v>
      </c>
      <c r="T175" s="56">
        <v>3200000</v>
      </c>
      <c r="U175" s="56">
        <v>0</v>
      </c>
      <c r="V175" s="56">
        <v>0</v>
      </c>
      <c r="W175" s="56">
        <v>0</v>
      </c>
      <c r="X175" s="56">
        <v>0</v>
      </c>
      <c r="Y175" s="56">
        <v>0</v>
      </c>
      <c r="Z175" s="56">
        <v>0</v>
      </c>
      <c r="AA175" s="56">
        <v>0</v>
      </c>
      <c r="AB175" s="56">
        <v>0</v>
      </c>
      <c r="AC175" s="56">
        <v>0</v>
      </c>
      <c r="AD175" s="56">
        <v>0</v>
      </c>
      <c r="AE175" s="56">
        <v>0</v>
      </c>
      <c r="AF175" s="56">
        <v>0</v>
      </c>
      <c r="AG175" s="56">
        <v>0</v>
      </c>
      <c r="AH175" s="56">
        <v>0</v>
      </c>
      <c r="AI175" s="56">
        <v>0</v>
      </c>
      <c r="AJ175" s="56">
        <v>0</v>
      </c>
      <c r="AK175" s="56">
        <v>0</v>
      </c>
      <c r="AL175" s="56">
        <v>0</v>
      </c>
      <c r="AM175" s="56">
        <v>0</v>
      </c>
      <c r="AN175" s="56">
        <v>0</v>
      </c>
      <c r="AO175" s="56">
        <v>3200000</v>
      </c>
      <c r="AP175" s="56">
        <v>0</v>
      </c>
      <c r="AQ175" s="56">
        <v>0</v>
      </c>
      <c r="AR175" s="56">
        <v>0</v>
      </c>
      <c r="AS175" s="56">
        <v>0</v>
      </c>
      <c r="AT175" s="56">
        <v>0</v>
      </c>
      <c r="AU175" s="56">
        <v>0</v>
      </c>
      <c r="AV175" s="56">
        <v>0</v>
      </c>
      <c r="AW175" s="56">
        <v>0</v>
      </c>
      <c r="AX175" s="56">
        <v>0</v>
      </c>
      <c r="AY175" s="56">
        <v>0</v>
      </c>
      <c r="AZ175" s="56">
        <v>0</v>
      </c>
      <c r="BA175" s="56">
        <v>0</v>
      </c>
      <c r="BB175" s="56">
        <v>0</v>
      </c>
      <c r="BC175" s="56">
        <v>0</v>
      </c>
      <c r="BD175" s="56">
        <v>0</v>
      </c>
      <c r="BE175" s="56">
        <v>0</v>
      </c>
      <c r="BF175" s="56">
        <v>0</v>
      </c>
      <c r="BG175" s="56">
        <v>0</v>
      </c>
      <c r="BH175" s="56">
        <v>0</v>
      </c>
      <c r="BI175" s="56">
        <v>0</v>
      </c>
      <c r="BJ175" s="56">
        <v>0</v>
      </c>
      <c r="BK175" s="56">
        <v>0</v>
      </c>
      <c r="BL175" s="56">
        <v>0</v>
      </c>
      <c r="BM175" s="56">
        <v>0</v>
      </c>
      <c r="BN175" s="56">
        <v>0</v>
      </c>
      <c r="BO175" s="56">
        <v>0</v>
      </c>
      <c r="BP175" s="56">
        <v>0</v>
      </c>
      <c r="BQ175" s="56">
        <v>0</v>
      </c>
      <c r="BR175" s="56">
        <v>0</v>
      </c>
      <c r="BS175" s="56">
        <v>0</v>
      </c>
      <c r="BT175" s="56">
        <v>0</v>
      </c>
      <c r="BU175" s="56">
        <v>0</v>
      </c>
      <c r="BV175" s="56">
        <v>0</v>
      </c>
      <c r="BW175" s="56">
        <v>0</v>
      </c>
      <c r="BX175" s="56">
        <v>0</v>
      </c>
      <c r="BY175" s="56">
        <v>0</v>
      </c>
      <c r="BZ175" s="56">
        <v>0</v>
      </c>
      <c r="CA175" s="56">
        <v>0</v>
      </c>
      <c r="CB175" s="56">
        <v>0</v>
      </c>
      <c r="CC175" s="56">
        <v>0</v>
      </c>
      <c r="CD175" s="56">
        <v>0</v>
      </c>
      <c r="CE175" s="56">
        <v>0</v>
      </c>
      <c r="CF175" s="56">
        <v>0</v>
      </c>
      <c r="CG175" s="56">
        <v>0</v>
      </c>
      <c r="CH175" s="56">
        <v>0</v>
      </c>
      <c r="CI175" s="56">
        <v>0</v>
      </c>
      <c r="CJ175" s="56">
        <v>0</v>
      </c>
      <c r="CK175" s="56">
        <v>0</v>
      </c>
      <c r="CL175" s="56">
        <v>0</v>
      </c>
      <c r="CM175" s="56">
        <v>0</v>
      </c>
      <c r="CN175" s="56">
        <v>0</v>
      </c>
      <c r="CO175" s="56">
        <v>0</v>
      </c>
      <c r="CP175" s="56">
        <v>0</v>
      </c>
      <c r="CQ175" s="56">
        <v>0</v>
      </c>
      <c r="CR175" s="56">
        <v>0</v>
      </c>
      <c r="CS175" s="56">
        <v>0</v>
      </c>
      <c r="CT175" s="56">
        <v>0</v>
      </c>
      <c r="CU175" s="56">
        <v>0</v>
      </c>
      <c r="CV175" s="56">
        <v>0</v>
      </c>
      <c r="CW175" s="56">
        <v>0</v>
      </c>
      <c r="CX175" s="56">
        <v>0</v>
      </c>
      <c r="CY175" s="56">
        <v>0</v>
      </c>
      <c r="CZ175" s="56">
        <v>0</v>
      </c>
      <c r="DA175" s="56">
        <v>0</v>
      </c>
      <c r="DB175" s="56">
        <v>0</v>
      </c>
      <c r="DC175" s="56">
        <v>0</v>
      </c>
      <c r="DD175" s="56">
        <v>0</v>
      </c>
      <c r="DE175" s="56">
        <v>0</v>
      </c>
      <c r="DF175" s="56">
        <v>0</v>
      </c>
      <c r="DG175" s="63">
        <v>0</v>
      </c>
    </row>
    <row r="176" spans="1:111" ht="15.4" customHeight="1">
      <c r="A176" s="92" t="s">
        <v>1664</v>
      </c>
      <c r="B176" s="93"/>
      <c r="C176" s="93"/>
      <c r="D176" s="57" t="s">
        <v>724</v>
      </c>
      <c r="E176" s="56">
        <v>54440142.509999998</v>
      </c>
      <c r="F176" s="56">
        <v>6906750.3399999999</v>
      </c>
      <c r="G176" s="56">
        <v>1823735.86</v>
      </c>
      <c r="H176" s="56">
        <v>2021657</v>
      </c>
      <c r="I176" s="56">
        <v>1092971.6200000001</v>
      </c>
      <c r="J176" s="56">
        <v>0</v>
      </c>
      <c r="K176" s="56">
        <v>435608.8</v>
      </c>
      <c r="L176" s="56">
        <v>934974.78</v>
      </c>
      <c r="M176" s="56">
        <v>392565.86</v>
      </c>
      <c r="N176" s="56">
        <v>59561.83</v>
      </c>
      <c r="O176" s="56">
        <v>0</v>
      </c>
      <c r="P176" s="56">
        <v>67591.13</v>
      </c>
      <c r="Q176" s="56">
        <v>39515</v>
      </c>
      <c r="R176" s="56">
        <v>16000</v>
      </c>
      <c r="S176" s="56">
        <v>22568.46</v>
      </c>
      <c r="T176" s="56">
        <v>47250943.170000002</v>
      </c>
      <c r="U176" s="56">
        <v>177723.76</v>
      </c>
      <c r="V176" s="56">
        <v>144987</v>
      </c>
      <c r="W176" s="56">
        <v>0</v>
      </c>
      <c r="X176" s="56">
        <v>4252.13</v>
      </c>
      <c r="Y176" s="56">
        <v>15626.49</v>
      </c>
      <c r="Z176" s="56">
        <v>52983.5</v>
      </c>
      <c r="AA176" s="56">
        <v>154585.60999999999</v>
      </c>
      <c r="AB176" s="56">
        <v>0</v>
      </c>
      <c r="AC176" s="56">
        <v>53528.05</v>
      </c>
      <c r="AD176" s="56">
        <v>132919.15</v>
      </c>
      <c r="AE176" s="56">
        <v>57772</v>
      </c>
      <c r="AF176" s="56">
        <v>38240166.810000002</v>
      </c>
      <c r="AG176" s="56">
        <v>214940</v>
      </c>
      <c r="AH176" s="56">
        <v>9240</v>
      </c>
      <c r="AI176" s="56">
        <v>56970</v>
      </c>
      <c r="AJ176" s="56">
        <v>36651</v>
      </c>
      <c r="AK176" s="56">
        <v>219723.29</v>
      </c>
      <c r="AL176" s="56">
        <v>0</v>
      </c>
      <c r="AM176" s="56">
        <v>0</v>
      </c>
      <c r="AN176" s="56">
        <v>1742966.09</v>
      </c>
      <c r="AO176" s="56">
        <v>5554907.0499999998</v>
      </c>
      <c r="AP176" s="56">
        <v>62875.7</v>
      </c>
      <c r="AQ176" s="56">
        <v>2319</v>
      </c>
      <c r="AR176" s="56">
        <v>4452.4399999999996</v>
      </c>
      <c r="AS176" s="56">
        <v>278426.09999999998</v>
      </c>
      <c r="AT176" s="56">
        <v>0</v>
      </c>
      <c r="AU176" s="56">
        <v>32928</v>
      </c>
      <c r="AV176" s="56">
        <v>57577</v>
      </c>
      <c r="AW176" s="56">
        <v>0</v>
      </c>
      <c r="AX176" s="56">
        <v>0</v>
      </c>
      <c r="AY176" s="56">
        <v>0</v>
      </c>
      <c r="AZ176" s="56">
        <v>0</v>
      </c>
      <c r="BA176" s="56">
        <v>0</v>
      </c>
      <c r="BB176" s="56">
        <v>19000</v>
      </c>
      <c r="BC176" s="56">
        <v>38577</v>
      </c>
      <c r="BD176" s="56">
        <v>0</v>
      </c>
      <c r="BE176" s="56">
        <v>0</v>
      </c>
      <c r="BF176" s="56">
        <v>0</v>
      </c>
      <c r="BG176" s="56">
        <v>0</v>
      </c>
      <c r="BH176" s="56">
        <v>0</v>
      </c>
      <c r="BI176" s="56">
        <v>0</v>
      </c>
      <c r="BJ176" s="56">
        <v>0</v>
      </c>
      <c r="BK176" s="56">
        <v>0</v>
      </c>
      <c r="BL176" s="56">
        <v>0</v>
      </c>
      <c r="BM176" s="56">
        <v>0</v>
      </c>
      <c r="BN176" s="56">
        <v>0</v>
      </c>
      <c r="BO176" s="56">
        <v>0</v>
      </c>
      <c r="BP176" s="56">
        <v>0</v>
      </c>
      <c r="BQ176" s="56">
        <v>0</v>
      </c>
      <c r="BR176" s="56">
        <v>0</v>
      </c>
      <c r="BS176" s="56">
        <v>0</v>
      </c>
      <c r="BT176" s="56">
        <v>0</v>
      </c>
      <c r="BU176" s="56">
        <v>0</v>
      </c>
      <c r="BV176" s="56">
        <v>0</v>
      </c>
      <c r="BW176" s="56">
        <v>0</v>
      </c>
      <c r="BX176" s="56">
        <v>0</v>
      </c>
      <c r="BY176" s="56">
        <v>0</v>
      </c>
      <c r="BZ176" s="56">
        <v>224872</v>
      </c>
      <c r="CA176" s="56">
        <v>0</v>
      </c>
      <c r="CB176" s="56">
        <v>224872</v>
      </c>
      <c r="CC176" s="56">
        <v>0</v>
      </c>
      <c r="CD176" s="56">
        <v>0</v>
      </c>
      <c r="CE176" s="56">
        <v>0</v>
      </c>
      <c r="CF176" s="56">
        <v>0</v>
      </c>
      <c r="CG176" s="56">
        <v>0</v>
      </c>
      <c r="CH176" s="56">
        <v>0</v>
      </c>
      <c r="CI176" s="56">
        <v>0</v>
      </c>
      <c r="CJ176" s="56">
        <v>0</v>
      </c>
      <c r="CK176" s="56">
        <v>0</v>
      </c>
      <c r="CL176" s="56">
        <v>0</v>
      </c>
      <c r="CM176" s="56">
        <v>0</v>
      </c>
      <c r="CN176" s="56">
        <v>0</v>
      </c>
      <c r="CO176" s="56">
        <v>0</v>
      </c>
      <c r="CP176" s="56">
        <v>0</v>
      </c>
      <c r="CQ176" s="56">
        <v>0</v>
      </c>
      <c r="CR176" s="56">
        <v>0</v>
      </c>
      <c r="CS176" s="56">
        <v>0</v>
      </c>
      <c r="CT176" s="56">
        <v>0</v>
      </c>
      <c r="CU176" s="56">
        <v>0</v>
      </c>
      <c r="CV176" s="56">
        <v>0</v>
      </c>
      <c r="CW176" s="56">
        <v>0</v>
      </c>
      <c r="CX176" s="56">
        <v>0</v>
      </c>
      <c r="CY176" s="56">
        <v>0</v>
      </c>
      <c r="CZ176" s="56">
        <v>0</v>
      </c>
      <c r="DA176" s="56">
        <v>0</v>
      </c>
      <c r="DB176" s="56">
        <v>0</v>
      </c>
      <c r="DC176" s="56">
        <v>0</v>
      </c>
      <c r="DD176" s="56">
        <v>0</v>
      </c>
      <c r="DE176" s="56">
        <v>0</v>
      </c>
      <c r="DF176" s="56">
        <v>0</v>
      </c>
      <c r="DG176" s="63">
        <v>0</v>
      </c>
    </row>
    <row r="177" spans="1:111" ht="15.4" customHeight="1">
      <c r="A177" s="92" t="s">
        <v>1665</v>
      </c>
      <c r="B177" s="93"/>
      <c r="C177" s="93"/>
      <c r="D177" s="57" t="s">
        <v>1666</v>
      </c>
      <c r="E177" s="56">
        <v>8322367.6200000001</v>
      </c>
      <c r="F177" s="56">
        <v>6288638.3499999996</v>
      </c>
      <c r="G177" s="56">
        <v>1669343.86</v>
      </c>
      <c r="H177" s="56">
        <v>1871129</v>
      </c>
      <c r="I177" s="56">
        <v>875932.28</v>
      </c>
      <c r="J177" s="56">
        <v>0</v>
      </c>
      <c r="K177" s="56">
        <v>435608.8</v>
      </c>
      <c r="L177" s="56">
        <v>874317.16</v>
      </c>
      <c r="M177" s="56">
        <v>368302.77</v>
      </c>
      <c r="N177" s="56">
        <v>59561.83</v>
      </c>
      <c r="O177" s="56">
        <v>0</v>
      </c>
      <c r="P177" s="56">
        <v>62283.65</v>
      </c>
      <c r="Q177" s="56">
        <v>39515</v>
      </c>
      <c r="R177" s="56">
        <v>16000</v>
      </c>
      <c r="S177" s="56">
        <v>16644</v>
      </c>
      <c r="T177" s="56">
        <v>1951272.27</v>
      </c>
      <c r="U177" s="56">
        <v>128983.79</v>
      </c>
      <c r="V177" s="56">
        <v>140787</v>
      </c>
      <c r="W177" s="56">
        <v>0</v>
      </c>
      <c r="X177" s="56">
        <v>4232.13</v>
      </c>
      <c r="Y177" s="56">
        <v>15290.88</v>
      </c>
      <c r="Z177" s="56">
        <v>46550.38</v>
      </c>
      <c r="AA177" s="56">
        <v>83847.58</v>
      </c>
      <c r="AB177" s="56">
        <v>0</v>
      </c>
      <c r="AC177" s="56">
        <v>51247.45</v>
      </c>
      <c r="AD177" s="56">
        <v>121551.05</v>
      </c>
      <c r="AE177" s="56">
        <v>57772</v>
      </c>
      <c r="AF177" s="56">
        <v>52336.81</v>
      </c>
      <c r="AG177" s="56">
        <v>214940</v>
      </c>
      <c r="AH177" s="56">
        <v>9240</v>
      </c>
      <c r="AI177" s="56">
        <v>28970</v>
      </c>
      <c r="AJ177" s="56">
        <v>36651</v>
      </c>
      <c r="AK177" s="56">
        <v>138022.29999999999</v>
      </c>
      <c r="AL177" s="56">
        <v>0</v>
      </c>
      <c r="AM177" s="56">
        <v>0</v>
      </c>
      <c r="AN177" s="56">
        <v>171325.49</v>
      </c>
      <c r="AO177" s="56">
        <v>298078.49</v>
      </c>
      <c r="AP177" s="56">
        <v>57320.38</v>
      </c>
      <c r="AQ177" s="56">
        <v>2319</v>
      </c>
      <c r="AR177" s="56">
        <v>4452.4399999999996</v>
      </c>
      <c r="AS177" s="56">
        <v>254426.1</v>
      </c>
      <c r="AT177" s="56">
        <v>0</v>
      </c>
      <c r="AU177" s="56">
        <v>32928</v>
      </c>
      <c r="AV177" s="56">
        <v>57577</v>
      </c>
      <c r="AW177" s="56">
        <v>0</v>
      </c>
      <c r="AX177" s="56">
        <v>0</v>
      </c>
      <c r="AY177" s="56">
        <v>0</v>
      </c>
      <c r="AZ177" s="56">
        <v>0</v>
      </c>
      <c r="BA177" s="56">
        <v>0</v>
      </c>
      <c r="BB177" s="56">
        <v>19000</v>
      </c>
      <c r="BC177" s="56">
        <v>38577</v>
      </c>
      <c r="BD177" s="56">
        <v>0</v>
      </c>
      <c r="BE177" s="56">
        <v>0</v>
      </c>
      <c r="BF177" s="56">
        <v>0</v>
      </c>
      <c r="BG177" s="56">
        <v>0</v>
      </c>
      <c r="BH177" s="56">
        <v>0</v>
      </c>
      <c r="BI177" s="56">
        <v>0</v>
      </c>
      <c r="BJ177" s="56">
        <v>0</v>
      </c>
      <c r="BK177" s="56">
        <v>0</v>
      </c>
      <c r="BL177" s="56">
        <v>0</v>
      </c>
      <c r="BM177" s="56">
        <v>0</v>
      </c>
      <c r="BN177" s="56">
        <v>0</v>
      </c>
      <c r="BO177" s="56">
        <v>0</v>
      </c>
      <c r="BP177" s="56">
        <v>0</v>
      </c>
      <c r="BQ177" s="56">
        <v>0</v>
      </c>
      <c r="BR177" s="56">
        <v>0</v>
      </c>
      <c r="BS177" s="56">
        <v>0</v>
      </c>
      <c r="BT177" s="56">
        <v>0</v>
      </c>
      <c r="BU177" s="56">
        <v>0</v>
      </c>
      <c r="BV177" s="56">
        <v>0</v>
      </c>
      <c r="BW177" s="56">
        <v>0</v>
      </c>
      <c r="BX177" s="56">
        <v>0</v>
      </c>
      <c r="BY177" s="56">
        <v>0</v>
      </c>
      <c r="BZ177" s="56">
        <v>24880</v>
      </c>
      <c r="CA177" s="56">
        <v>0</v>
      </c>
      <c r="CB177" s="56">
        <v>24880</v>
      </c>
      <c r="CC177" s="56">
        <v>0</v>
      </c>
      <c r="CD177" s="56">
        <v>0</v>
      </c>
      <c r="CE177" s="56">
        <v>0</v>
      </c>
      <c r="CF177" s="56">
        <v>0</v>
      </c>
      <c r="CG177" s="56">
        <v>0</v>
      </c>
      <c r="CH177" s="56">
        <v>0</v>
      </c>
      <c r="CI177" s="56">
        <v>0</v>
      </c>
      <c r="CJ177" s="56">
        <v>0</v>
      </c>
      <c r="CK177" s="56">
        <v>0</v>
      </c>
      <c r="CL177" s="56">
        <v>0</v>
      </c>
      <c r="CM177" s="56">
        <v>0</v>
      </c>
      <c r="CN177" s="56">
        <v>0</v>
      </c>
      <c r="CO177" s="56">
        <v>0</v>
      </c>
      <c r="CP177" s="56">
        <v>0</v>
      </c>
      <c r="CQ177" s="56">
        <v>0</v>
      </c>
      <c r="CR177" s="56">
        <v>0</v>
      </c>
      <c r="CS177" s="56">
        <v>0</v>
      </c>
      <c r="CT177" s="56">
        <v>0</v>
      </c>
      <c r="CU177" s="56">
        <v>0</v>
      </c>
      <c r="CV177" s="56">
        <v>0</v>
      </c>
      <c r="CW177" s="56">
        <v>0</v>
      </c>
      <c r="CX177" s="56">
        <v>0</v>
      </c>
      <c r="CY177" s="56">
        <v>0</v>
      </c>
      <c r="CZ177" s="56">
        <v>0</v>
      </c>
      <c r="DA177" s="56">
        <v>0</v>
      </c>
      <c r="DB177" s="56">
        <v>0</v>
      </c>
      <c r="DC177" s="56">
        <v>0</v>
      </c>
      <c r="DD177" s="56">
        <v>0</v>
      </c>
      <c r="DE177" s="56">
        <v>0</v>
      </c>
      <c r="DF177" s="56">
        <v>0</v>
      </c>
      <c r="DG177" s="63">
        <v>0</v>
      </c>
    </row>
    <row r="178" spans="1:111" ht="15.4" customHeight="1">
      <c r="A178" s="92" t="s">
        <v>1667</v>
      </c>
      <c r="B178" s="93"/>
      <c r="C178" s="93"/>
      <c r="D178" s="57" t="s">
        <v>1372</v>
      </c>
      <c r="E178" s="56">
        <v>2526577.13</v>
      </c>
      <c r="F178" s="56">
        <v>1948914.74</v>
      </c>
      <c r="G178" s="56">
        <v>493861.5</v>
      </c>
      <c r="H178" s="56">
        <v>656662.5</v>
      </c>
      <c r="I178" s="56">
        <v>110156.19</v>
      </c>
      <c r="J178" s="56">
        <v>0</v>
      </c>
      <c r="K178" s="56">
        <v>0</v>
      </c>
      <c r="L178" s="56">
        <v>353579.56</v>
      </c>
      <c r="M178" s="56">
        <v>167678</v>
      </c>
      <c r="N178" s="56">
        <v>58817.83</v>
      </c>
      <c r="O178" s="56">
        <v>0</v>
      </c>
      <c r="P178" s="56">
        <v>44000.160000000003</v>
      </c>
      <c r="Q178" s="56">
        <v>39515</v>
      </c>
      <c r="R178" s="56">
        <v>8000</v>
      </c>
      <c r="S178" s="56">
        <v>16644</v>
      </c>
      <c r="T178" s="56">
        <v>541162.39</v>
      </c>
      <c r="U178" s="56">
        <v>40987</v>
      </c>
      <c r="V178" s="56">
        <v>28730.5</v>
      </c>
      <c r="W178" s="56">
        <v>0</v>
      </c>
      <c r="X178" s="56">
        <v>0</v>
      </c>
      <c r="Y178" s="56">
        <v>1842</v>
      </c>
      <c r="Z178" s="56">
        <v>17582.3</v>
      </c>
      <c r="AA178" s="56">
        <v>9347.4599999999991</v>
      </c>
      <c r="AB178" s="56">
        <v>0</v>
      </c>
      <c r="AC178" s="56">
        <v>0</v>
      </c>
      <c r="AD178" s="56">
        <v>60906.35</v>
      </c>
      <c r="AE178" s="56">
        <v>3772</v>
      </c>
      <c r="AF178" s="56">
        <v>9629</v>
      </c>
      <c r="AG178" s="56">
        <v>166300</v>
      </c>
      <c r="AH178" s="56">
        <v>0</v>
      </c>
      <c r="AI178" s="56">
        <v>7370</v>
      </c>
      <c r="AJ178" s="56">
        <v>16448</v>
      </c>
      <c r="AK178" s="56">
        <v>87434.76</v>
      </c>
      <c r="AL178" s="56">
        <v>0</v>
      </c>
      <c r="AM178" s="56">
        <v>0</v>
      </c>
      <c r="AN178" s="56">
        <v>41580</v>
      </c>
      <c r="AO178" s="56">
        <v>0</v>
      </c>
      <c r="AP178" s="56">
        <v>13653.02</v>
      </c>
      <c r="AQ178" s="56">
        <v>0</v>
      </c>
      <c r="AR178" s="56">
        <v>0</v>
      </c>
      <c r="AS178" s="56">
        <v>35580</v>
      </c>
      <c r="AT178" s="56">
        <v>0</v>
      </c>
      <c r="AU178" s="56">
        <v>0</v>
      </c>
      <c r="AV178" s="56">
        <v>36500</v>
      </c>
      <c r="AW178" s="56">
        <v>0</v>
      </c>
      <c r="AX178" s="56">
        <v>0</v>
      </c>
      <c r="AY178" s="56">
        <v>0</v>
      </c>
      <c r="AZ178" s="56">
        <v>0</v>
      </c>
      <c r="BA178" s="56">
        <v>0</v>
      </c>
      <c r="BB178" s="56">
        <v>8500</v>
      </c>
      <c r="BC178" s="56">
        <v>28000</v>
      </c>
      <c r="BD178" s="56">
        <v>0</v>
      </c>
      <c r="BE178" s="56">
        <v>0</v>
      </c>
      <c r="BF178" s="56">
        <v>0</v>
      </c>
      <c r="BG178" s="56">
        <v>0</v>
      </c>
      <c r="BH178" s="56">
        <v>0</v>
      </c>
      <c r="BI178" s="56">
        <v>0</v>
      </c>
      <c r="BJ178" s="56">
        <v>0</v>
      </c>
      <c r="BK178" s="56">
        <v>0</v>
      </c>
      <c r="BL178" s="56">
        <v>0</v>
      </c>
      <c r="BM178" s="56">
        <v>0</v>
      </c>
      <c r="BN178" s="56">
        <v>0</v>
      </c>
      <c r="BO178" s="56">
        <v>0</v>
      </c>
      <c r="BP178" s="56">
        <v>0</v>
      </c>
      <c r="BQ178" s="56">
        <v>0</v>
      </c>
      <c r="BR178" s="56">
        <v>0</v>
      </c>
      <c r="BS178" s="56">
        <v>0</v>
      </c>
      <c r="BT178" s="56">
        <v>0</v>
      </c>
      <c r="BU178" s="56">
        <v>0</v>
      </c>
      <c r="BV178" s="56">
        <v>0</v>
      </c>
      <c r="BW178" s="56">
        <v>0</v>
      </c>
      <c r="BX178" s="56">
        <v>0</v>
      </c>
      <c r="BY178" s="56">
        <v>0</v>
      </c>
      <c r="BZ178" s="56">
        <v>0</v>
      </c>
      <c r="CA178" s="56">
        <v>0</v>
      </c>
      <c r="CB178" s="56">
        <v>0</v>
      </c>
      <c r="CC178" s="56">
        <v>0</v>
      </c>
      <c r="CD178" s="56">
        <v>0</v>
      </c>
      <c r="CE178" s="56">
        <v>0</v>
      </c>
      <c r="CF178" s="56">
        <v>0</v>
      </c>
      <c r="CG178" s="56">
        <v>0</v>
      </c>
      <c r="CH178" s="56">
        <v>0</v>
      </c>
      <c r="CI178" s="56">
        <v>0</v>
      </c>
      <c r="CJ178" s="56">
        <v>0</v>
      </c>
      <c r="CK178" s="56">
        <v>0</v>
      </c>
      <c r="CL178" s="56">
        <v>0</v>
      </c>
      <c r="CM178" s="56">
        <v>0</v>
      </c>
      <c r="CN178" s="56">
        <v>0</v>
      </c>
      <c r="CO178" s="56">
        <v>0</v>
      </c>
      <c r="CP178" s="56">
        <v>0</v>
      </c>
      <c r="CQ178" s="56">
        <v>0</v>
      </c>
      <c r="CR178" s="56">
        <v>0</v>
      </c>
      <c r="CS178" s="56">
        <v>0</v>
      </c>
      <c r="CT178" s="56">
        <v>0</v>
      </c>
      <c r="CU178" s="56">
        <v>0</v>
      </c>
      <c r="CV178" s="56">
        <v>0</v>
      </c>
      <c r="CW178" s="56">
        <v>0</v>
      </c>
      <c r="CX178" s="56">
        <v>0</v>
      </c>
      <c r="CY178" s="56">
        <v>0</v>
      </c>
      <c r="CZ178" s="56">
        <v>0</v>
      </c>
      <c r="DA178" s="56">
        <v>0</v>
      </c>
      <c r="DB178" s="56">
        <v>0</v>
      </c>
      <c r="DC178" s="56">
        <v>0</v>
      </c>
      <c r="DD178" s="56">
        <v>0</v>
      </c>
      <c r="DE178" s="56">
        <v>0</v>
      </c>
      <c r="DF178" s="56">
        <v>0</v>
      </c>
      <c r="DG178" s="63">
        <v>0</v>
      </c>
    </row>
    <row r="179" spans="1:111" ht="15.4" customHeight="1">
      <c r="A179" s="92" t="s">
        <v>1668</v>
      </c>
      <c r="B179" s="93"/>
      <c r="C179" s="93"/>
      <c r="D179" s="57" t="s">
        <v>1669</v>
      </c>
      <c r="E179" s="56">
        <v>942904.4</v>
      </c>
      <c r="F179" s="56">
        <v>637945.62</v>
      </c>
      <c r="G179" s="56">
        <v>155377.85999999999</v>
      </c>
      <c r="H179" s="56">
        <v>119184</v>
      </c>
      <c r="I179" s="56">
        <v>12753</v>
      </c>
      <c r="J179" s="56">
        <v>0</v>
      </c>
      <c r="K179" s="56">
        <v>212724</v>
      </c>
      <c r="L179" s="56">
        <v>92262.48</v>
      </c>
      <c r="M179" s="56">
        <v>36905.08</v>
      </c>
      <c r="N179" s="56">
        <v>0</v>
      </c>
      <c r="O179" s="56">
        <v>0</v>
      </c>
      <c r="P179" s="56">
        <v>8739.2000000000007</v>
      </c>
      <c r="Q179" s="56">
        <v>0</v>
      </c>
      <c r="R179" s="56">
        <v>0</v>
      </c>
      <c r="S179" s="56">
        <v>0</v>
      </c>
      <c r="T179" s="56">
        <v>294381.78000000003</v>
      </c>
      <c r="U179" s="56">
        <v>8071.4</v>
      </c>
      <c r="V179" s="56">
        <v>20583.900000000001</v>
      </c>
      <c r="W179" s="56">
        <v>0</v>
      </c>
      <c r="X179" s="56">
        <v>20</v>
      </c>
      <c r="Y179" s="56">
        <v>3551.88</v>
      </c>
      <c r="Z179" s="56">
        <v>18732.13</v>
      </c>
      <c r="AA179" s="56">
        <v>27152.080000000002</v>
      </c>
      <c r="AB179" s="56">
        <v>0</v>
      </c>
      <c r="AC179" s="56">
        <v>8445.16</v>
      </c>
      <c r="AD179" s="56">
        <v>6825.6</v>
      </c>
      <c r="AE179" s="56">
        <v>0</v>
      </c>
      <c r="AF179" s="56">
        <v>500</v>
      </c>
      <c r="AG179" s="56">
        <v>9990</v>
      </c>
      <c r="AH179" s="56">
        <v>0</v>
      </c>
      <c r="AI179" s="56">
        <v>0</v>
      </c>
      <c r="AJ179" s="56">
        <v>0</v>
      </c>
      <c r="AK179" s="56">
        <v>47241</v>
      </c>
      <c r="AL179" s="56">
        <v>0</v>
      </c>
      <c r="AM179" s="56">
        <v>0</v>
      </c>
      <c r="AN179" s="56">
        <v>4614.29</v>
      </c>
      <c r="AO179" s="56">
        <v>0</v>
      </c>
      <c r="AP179" s="56">
        <v>8158.24</v>
      </c>
      <c r="AQ179" s="56">
        <v>0</v>
      </c>
      <c r="AR179" s="56">
        <v>0</v>
      </c>
      <c r="AS179" s="56">
        <v>130496.1</v>
      </c>
      <c r="AT179" s="56">
        <v>0</v>
      </c>
      <c r="AU179" s="56">
        <v>0</v>
      </c>
      <c r="AV179" s="56">
        <v>10577</v>
      </c>
      <c r="AW179" s="56">
        <v>0</v>
      </c>
      <c r="AX179" s="56">
        <v>0</v>
      </c>
      <c r="AY179" s="56">
        <v>0</v>
      </c>
      <c r="AZ179" s="56">
        <v>0</v>
      </c>
      <c r="BA179" s="56">
        <v>0</v>
      </c>
      <c r="BB179" s="56">
        <v>0</v>
      </c>
      <c r="BC179" s="56">
        <v>10577</v>
      </c>
      <c r="BD179" s="56">
        <v>0</v>
      </c>
      <c r="BE179" s="56">
        <v>0</v>
      </c>
      <c r="BF179" s="56">
        <v>0</v>
      </c>
      <c r="BG179" s="56">
        <v>0</v>
      </c>
      <c r="BH179" s="56">
        <v>0</v>
      </c>
      <c r="BI179" s="56">
        <v>0</v>
      </c>
      <c r="BJ179" s="56">
        <v>0</v>
      </c>
      <c r="BK179" s="56">
        <v>0</v>
      </c>
      <c r="BL179" s="56">
        <v>0</v>
      </c>
      <c r="BM179" s="56">
        <v>0</v>
      </c>
      <c r="BN179" s="56">
        <v>0</v>
      </c>
      <c r="BO179" s="56">
        <v>0</v>
      </c>
      <c r="BP179" s="56">
        <v>0</v>
      </c>
      <c r="BQ179" s="56">
        <v>0</v>
      </c>
      <c r="BR179" s="56">
        <v>0</v>
      </c>
      <c r="BS179" s="56">
        <v>0</v>
      </c>
      <c r="BT179" s="56">
        <v>0</v>
      </c>
      <c r="BU179" s="56">
        <v>0</v>
      </c>
      <c r="BV179" s="56">
        <v>0</v>
      </c>
      <c r="BW179" s="56">
        <v>0</v>
      </c>
      <c r="BX179" s="56">
        <v>0</v>
      </c>
      <c r="BY179" s="56">
        <v>0</v>
      </c>
      <c r="BZ179" s="56">
        <v>0</v>
      </c>
      <c r="CA179" s="56">
        <v>0</v>
      </c>
      <c r="CB179" s="56">
        <v>0</v>
      </c>
      <c r="CC179" s="56">
        <v>0</v>
      </c>
      <c r="CD179" s="56">
        <v>0</v>
      </c>
      <c r="CE179" s="56">
        <v>0</v>
      </c>
      <c r="CF179" s="56">
        <v>0</v>
      </c>
      <c r="CG179" s="56">
        <v>0</v>
      </c>
      <c r="CH179" s="56">
        <v>0</v>
      </c>
      <c r="CI179" s="56">
        <v>0</v>
      </c>
      <c r="CJ179" s="56">
        <v>0</v>
      </c>
      <c r="CK179" s="56">
        <v>0</v>
      </c>
      <c r="CL179" s="56">
        <v>0</v>
      </c>
      <c r="CM179" s="56">
        <v>0</v>
      </c>
      <c r="CN179" s="56">
        <v>0</v>
      </c>
      <c r="CO179" s="56">
        <v>0</v>
      </c>
      <c r="CP179" s="56">
        <v>0</v>
      </c>
      <c r="CQ179" s="56">
        <v>0</v>
      </c>
      <c r="CR179" s="56">
        <v>0</v>
      </c>
      <c r="CS179" s="56">
        <v>0</v>
      </c>
      <c r="CT179" s="56">
        <v>0</v>
      </c>
      <c r="CU179" s="56">
        <v>0</v>
      </c>
      <c r="CV179" s="56">
        <v>0</v>
      </c>
      <c r="CW179" s="56">
        <v>0</v>
      </c>
      <c r="CX179" s="56">
        <v>0</v>
      </c>
      <c r="CY179" s="56">
        <v>0</v>
      </c>
      <c r="CZ179" s="56">
        <v>0</v>
      </c>
      <c r="DA179" s="56">
        <v>0</v>
      </c>
      <c r="DB179" s="56">
        <v>0</v>
      </c>
      <c r="DC179" s="56">
        <v>0</v>
      </c>
      <c r="DD179" s="56">
        <v>0</v>
      </c>
      <c r="DE179" s="56">
        <v>0</v>
      </c>
      <c r="DF179" s="56">
        <v>0</v>
      </c>
      <c r="DG179" s="63">
        <v>0</v>
      </c>
    </row>
    <row r="180" spans="1:111" ht="15.4" customHeight="1">
      <c r="A180" s="92" t="s">
        <v>1670</v>
      </c>
      <c r="B180" s="93"/>
      <c r="C180" s="93"/>
      <c r="D180" s="57" t="s">
        <v>1671</v>
      </c>
      <c r="E180" s="56">
        <v>904475.1</v>
      </c>
      <c r="F180" s="56">
        <v>510955.1</v>
      </c>
      <c r="G180" s="56">
        <v>114342</v>
      </c>
      <c r="H180" s="56">
        <v>102624</v>
      </c>
      <c r="I180" s="56">
        <v>98615.66</v>
      </c>
      <c r="J180" s="56">
        <v>0</v>
      </c>
      <c r="K180" s="56">
        <v>116352</v>
      </c>
      <c r="L180" s="56">
        <v>52865.4</v>
      </c>
      <c r="M180" s="56">
        <v>21146.25</v>
      </c>
      <c r="N180" s="56">
        <v>0</v>
      </c>
      <c r="O180" s="56">
        <v>0</v>
      </c>
      <c r="P180" s="56">
        <v>5009.79</v>
      </c>
      <c r="Q180" s="56">
        <v>0</v>
      </c>
      <c r="R180" s="56">
        <v>0</v>
      </c>
      <c r="S180" s="56">
        <v>0</v>
      </c>
      <c r="T180" s="56">
        <v>393520</v>
      </c>
      <c r="U180" s="56">
        <v>16190.6</v>
      </c>
      <c r="V180" s="56">
        <v>21289.7</v>
      </c>
      <c r="W180" s="56">
        <v>0</v>
      </c>
      <c r="X180" s="56">
        <v>2298.8000000000002</v>
      </c>
      <c r="Y180" s="56">
        <v>2020</v>
      </c>
      <c r="Z180" s="56">
        <v>0</v>
      </c>
      <c r="AA180" s="56">
        <v>5323.7</v>
      </c>
      <c r="AB180" s="56">
        <v>0</v>
      </c>
      <c r="AC180" s="56">
        <v>4200</v>
      </c>
      <c r="AD180" s="56">
        <v>0</v>
      </c>
      <c r="AE180" s="56">
        <v>0</v>
      </c>
      <c r="AF180" s="56">
        <v>0</v>
      </c>
      <c r="AG180" s="56">
        <v>0</v>
      </c>
      <c r="AH180" s="56">
        <v>0</v>
      </c>
      <c r="AI180" s="56">
        <v>0</v>
      </c>
      <c r="AJ180" s="56">
        <v>8480</v>
      </c>
      <c r="AK180" s="56">
        <v>0</v>
      </c>
      <c r="AL180" s="56">
        <v>0</v>
      </c>
      <c r="AM180" s="56">
        <v>0</v>
      </c>
      <c r="AN180" s="56">
        <v>97717.2</v>
      </c>
      <c r="AO180" s="56">
        <v>236000</v>
      </c>
      <c r="AP180" s="56">
        <v>0</v>
      </c>
      <c r="AQ180" s="56">
        <v>0</v>
      </c>
      <c r="AR180" s="56">
        <v>0</v>
      </c>
      <c r="AS180" s="56">
        <v>0</v>
      </c>
      <c r="AT180" s="56">
        <v>0</v>
      </c>
      <c r="AU180" s="56">
        <v>0</v>
      </c>
      <c r="AV180" s="56">
        <v>0</v>
      </c>
      <c r="AW180" s="56">
        <v>0</v>
      </c>
      <c r="AX180" s="56">
        <v>0</v>
      </c>
      <c r="AY180" s="56">
        <v>0</v>
      </c>
      <c r="AZ180" s="56">
        <v>0</v>
      </c>
      <c r="BA180" s="56">
        <v>0</v>
      </c>
      <c r="BB180" s="56">
        <v>0</v>
      </c>
      <c r="BC180" s="56">
        <v>0</v>
      </c>
      <c r="BD180" s="56">
        <v>0</v>
      </c>
      <c r="BE180" s="56">
        <v>0</v>
      </c>
      <c r="BF180" s="56">
        <v>0</v>
      </c>
      <c r="BG180" s="56">
        <v>0</v>
      </c>
      <c r="BH180" s="56">
        <v>0</v>
      </c>
      <c r="BI180" s="56">
        <v>0</v>
      </c>
      <c r="BJ180" s="56">
        <v>0</v>
      </c>
      <c r="BK180" s="56">
        <v>0</v>
      </c>
      <c r="BL180" s="56">
        <v>0</v>
      </c>
      <c r="BM180" s="56">
        <v>0</v>
      </c>
      <c r="BN180" s="56">
        <v>0</v>
      </c>
      <c r="BO180" s="56">
        <v>0</v>
      </c>
      <c r="BP180" s="56">
        <v>0</v>
      </c>
      <c r="BQ180" s="56">
        <v>0</v>
      </c>
      <c r="BR180" s="56">
        <v>0</v>
      </c>
      <c r="BS180" s="56">
        <v>0</v>
      </c>
      <c r="BT180" s="56">
        <v>0</v>
      </c>
      <c r="BU180" s="56">
        <v>0</v>
      </c>
      <c r="BV180" s="56">
        <v>0</v>
      </c>
      <c r="BW180" s="56">
        <v>0</v>
      </c>
      <c r="BX180" s="56">
        <v>0</v>
      </c>
      <c r="BY180" s="56">
        <v>0</v>
      </c>
      <c r="BZ180" s="56">
        <v>0</v>
      </c>
      <c r="CA180" s="56">
        <v>0</v>
      </c>
      <c r="CB180" s="56">
        <v>0</v>
      </c>
      <c r="CC180" s="56">
        <v>0</v>
      </c>
      <c r="CD180" s="56">
        <v>0</v>
      </c>
      <c r="CE180" s="56">
        <v>0</v>
      </c>
      <c r="CF180" s="56">
        <v>0</v>
      </c>
      <c r="CG180" s="56">
        <v>0</v>
      </c>
      <c r="CH180" s="56">
        <v>0</v>
      </c>
      <c r="CI180" s="56">
        <v>0</v>
      </c>
      <c r="CJ180" s="56">
        <v>0</v>
      </c>
      <c r="CK180" s="56">
        <v>0</v>
      </c>
      <c r="CL180" s="56">
        <v>0</v>
      </c>
      <c r="CM180" s="56">
        <v>0</v>
      </c>
      <c r="CN180" s="56">
        <v>0</v>
      </c>
      <c r="CO180" s="56">
        <v>0</v>
      </c>
      <c r="CP180" s="56">
        <v>0</v>
      </c>
      <c r="CQ180" s="56">
        <v>0</v>
      </c>
      <c r="CR180" s="56">
        <v>0</v>
      </c>
      <c r="CS180" s="56">
        <v>0</v>
      </c>
      <c r="CT180" s="56">
        <v>0</v>
      </c>
      <c r="CU180" s="56">
        <v>0</v>
      </c>
      <c r="CV180" s="56">
        <v>0</v>
      </c>
      <c r="CW180" s="56">
        <v>0</v>
      </c>
      <c r="CX180" s="56">
        <v>0</v>
      </c>
      <c r="CY180" s="56">
        <v>0</v>
      </c>
      <c r="CZ180" s="56">
        <v>0</v>
      </c>
      <c r="DA180" s="56">
        <v>0</v>
      </c>
      <c r="DB180" s="56">
        <v>0</v>
      </c>
      <c r="DC180" s="56">
        <v>0</v>
      </c>
      <c r="DD180" s="56">
        <v>0</v>
      </c>
      <c r="DE180" s="56">
        <v>0</v>
      </c>
      <c r="DF180" s="56">
        <v>0</v>
      </c>
      <c r="DG180" s="63">
        <v>0</v>
      </c>
    </row>
    <row r="181" spans="1:111" ht="15.4" customHeight="1">
      <c r="A181" s="92" t="s">
        <v>1672</v>
      </c>
      <c r="B181" s="93"/>
      <c r="C181" s="93"/>
      <c r="D181" s="57" t="s">
        <v>1673</v>
      </c>
      <c r="E181" s="56">
        <v>3948410.99</v>
      </c>
      <c r="F181" s="56">
        <v>3190822.89</v>
      </c>
      <c r="G181" s="56">
        <v>905762.5</v>
      </c>
      <c r="H181" s="56">
        <v>992658.5</v>
      </c>
      <c r="I181" s="56">
        <v>654407.43000000005</v>
      </c>
      <c r="J181" s="56">
        <v>0</v>
      </c>
      <c r="K181" s="56">
        <v>106532.8</v>
      </c>
      <c r="L181" s="56">
        <v>375609.72</v>
      </c>
      <c r="M181" s="56">
        <v>142573.44</v>
      </c>
      <c r="N181" s="56">
        <v>744</v>
      </c>
      <c r="O181" s="56">
        <v>0</v>
      </c>
      <c r="P181" s="56">
        <v>4534.5</v>
      </c>
      <c r="Q181" s="56">
        <v>0</v>
      </c>
      <c r="R181" s="56">
        <v>8000</v>
      </c>
      <c r="S181" s="56">
        <v>0</v>
      </c>
      <c r="T181" s="56">
        <v>722208.1</v>
      </c>
      <c r="U181" s="56">
        <v>63734.79</v>
      </c>
      <c r="V181" s="56">
        <v>70182.899999999994</v>
      </c>
      <c r="W181" s="56">
        <v>0</v>
      </c>
      <c r="X181" s="56">
        <v>1913.33</v>
      </c>
      <c r="Y181" s="56">
        <v>7877</v>
      </c>
      <c r="Z181" s="56">
        <v>10235.950000000001</v>
      </c>
      <c r="AA181" s="56">
        <v>42024.34</v>
      </c>
      <c r="AB181" s="56">
        <v>0</v>
      </c>
      <c r="AC181" s="56">
        <v>38602.29</v>
      </c>
      <c r="AD181" s="56">
        <v>53819.1</v>
      </c>
      <c r="AE181" s="56">
        <v>54000</v>
      </c>
      <c r="AF181" s="56">
        <v>42207.81</v>
      </c>
      <c r="AG181" s="56">
        <v>38650</v>
      </c>
      <c r="AH181" s="56">
        <v>9240</v>
      </c>
      <c r="AI181" s="56">
        <v>21600</v>
      </c>
      <c r="AJ181" s="56">
        <v>11723</v>
      </c>
      <c r="AK181" s="56">
        <v>3346.54</v>
      </c>
      <c r="AL181" s="56">
        <v>0</v>
      </c>
      <c r="AM181" s="56">
        <v>0</v>
      </c>
      <c r="AN181" s="56">
        <v>27414</v>
      </c>
      <c r="AO181" s="56">
        <v>62078.49</v>
      </c>
      <c r="AP181" s="56">
        <v>35509.120000000003</v>
      </c>
      <c r="AQ181" s="56">
        <v>2319</v>
      </c>
      <c r="AR181" s="56">
        <v>4452.4399999999996</v>
      </c>
      <c r="AS181" s="56">
        <v>88350</v>
      </c>
      <c r="AT181" s="56">
        <v>0</v>
      </c>
      <c r="AU181" s="56">
        <v>32928</v>
      </c>
      <c r="AV181" s="56">
        <v>10500</v>
      </c>
      <c r="AW181" s="56">
        <v>0</v>
      </c>
      <c r="AX181" s="56">
        <v>0</v>
      </c>
      <c r="AY181" s="56">
        <v>0</v>
      </c>
      <c r="AZ181" s="56">
        <v>0</v>
      </c>
      <c r="BA181" s="56">
        <v>0</v>
      </c>
      <c r="BB181" s="56">
        <v>10500</v>
      </c>
      <c r="BC181" s="56">
        <v>0</v>
      </c>
      <c r="BD181" s="56">
        <v>0</v>
      </c>
      <c r="BE181" s="56">
        <v>0</v>
      </c>
      <c r="BF181" s="56">
        <v>0</v>
      </c>
      <c r="BG181" s="56">
        <v>0</v>
      </c>
      <c r="BH181" s="56">
        <v>0</v>
      </c>
      <c r="BI181" s="56">
        <v>0</v>
      </c>
      <c r="BJ181" s="56">
        <v>0</v>
      </c>
      <c r="BK181" s="56">
        <v>0</v>
      </c>
      <c r="BL181" s="56">
        <v>0</v>
      </c>
      <c r="BM181" s="56">
        <v>0</v>
      </c>
      <c r="BN181" s="56">
        <v>0</v>
      </c>
      <c r="BO181" s="56">
        <v>0</v>
      </c>
      <c r="BP181" s="56">
        <v>0</v>
      </c>
      <c r="BQ181" s="56">
        <v>0</v>
      </c>
      <c r="BR181" s="56">
        <v>0</v>
      </c>
      <c r="BS181" s="56">
        <v>0</v>
      </c>
      <c r="BT181" s="56">
        <v>0</v>
      </c>
      <c r="BU181" s="56">
        <v>0</v>
      </c>
      <c r="BV181" s="56">
        <v>0</v>
      </c>
      <c r="BW181" s="56">
        <v>0</v>
      </c>
      <c r="BX181" s="56">
        <v>0</v>
      </c>
      <c r="BY181" s="56">
        <v>0</v>
      </c>
      <c r="BZ181" s="56">
        <v>24880</v>
      </c>
      <c r="CA181" s="56">
        <v>0</v>
      </c>
      <c r="CB181" s="56">
        <v>24880</v>
      </c>
      <c r="CC181" s="56">
        <v>0</v>
      </c>
      <c r="CD181" s="56">
        <v>0</v>
      </c>
      <c r="CE181" s="56">
        <v>0</v>
      </c>
      <c r="CF181" s="56">
        <v>0</v>
      </c>
      <c r="CG181" s="56">
        <v>0</v>
      </c>
      <c r="CH181" s="56">
        <v>0</v>
      </c>
      <c r="CI181" s="56">
        <v>0</v>
      </c>
      <c r="CJ181" s="56">
        <v>0</v>
      </c>
      <c r="CK181" s="56">
        <v>0</v>
      </c>
      <c r="CL181" s="56">
        <v>0</v>
      </c>
      <c r="CM181" s="56">
        <v>0</v>
      </c>
      <c r="CN181" s="56">
        <v>0</v>
      </c>
      <c r="CO181" s="56">
        <v>0</v>
      </c>
      <c r="CP181" s="56">
        <v>0</v>
      </c>
      <c r="CQ181" s="56">
        <v>0</v>
      </c>
      <c r="CR181" s="56">
        <v>0</v>
      </c>
      <c r="CS181" s="56">
        <v>0</v>
      </c>
      <c r="CT181" s="56">
        <v>0</v>
      </c>
      <c r="CU181" s="56">
        <v>0</v>
      </c>
      <c r="CV181" s="56">
        <v>0</v>
      </c>
      <c r="CW181" s="56">
        <v>0</v>
      </c>
      <c r="CX181" s="56">
        <v>0</v>
      </c>
      <c r="CY181" s="56">
        <v>0</v>
      </c>
      <c r="CZ181" s="56">
        <v>0</v>
      </c>
      <c r="DA181" s="56">
        <v>0</v>
      </c>
      <c r="DB181" s="56">
        <v>0</v>
      </c>
      <c r="DC181" s="56">
        <v>0</v>
      </c>
      <c r="DD181" s="56">
        <v>0</v>
      </c>
      <c r="DE181" s="56">
        <v>0</v>
      </c>
      <c r="DF181" s="56">
        <v>0</v>
      </c>
      <c r="DG181" s="63">
        <v>0</v>
      </c>
    </row>
    <row r="182" spans="1:111" ht="15.4" customHeight="1">
      <c r="A182" s="92" t="s">
        <v>1674</v>
      </c>
      <c r="B182" s="93"/>
      <c r="C182" s="93"/>
      <c r="D182" s="57" t="s">
        <v>1675</v>
      </c>
      <c r="E182" s="56">
        <v>600000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56">
        <v>0</v>
      </c>
      <c r="R182" s="56">
        <v>0</v>
      </c>
      <c r="S182" s="56">
        <v>0</v>
      </c>
      <c r="T182" s="56">
        <v>498868</v>
      </c>
      <c r="U182" s="56">
        <v>17817</v>
      </c>
      <c r="V182" s="56">
        <v>4200</v>
      </c>
      <c r="W182" s="56">
        <v>0</v>
      </c>
      <c r="X182" s="56">
        <v>0</v>
      </c>
      <c r="Y182" s="56">
        <v>335.61</v>
      </c>
      <c r="Z182" s="56">
        <v>1146.25</v>
      </c>
      <c r="AA182" s="56">
        <v>20781</v>
      </c>
      <c r="AB182" s="56">
        <v>0</v>
      </c>
      <c r="AC182" s="56">
        <v>2280.6</v>
      </c>
      <c r="AD182" s="56">
        <v>6091.3</v>
      </c>
      <c r="AE182" s="56">
        <v>0</v>
      </c>
      <c r="AF182" s="56">
        <v>8530</v>
      </c>
      <c r="AG182" s="56">
        <v>0</v>
      </c>
      <c r="AH182" s="56">
        <v>0</v>
      </c>
      <c r="AI182" s="56">
        <v>0</v>
      </c>
      <c r="AJ182" s="56">
        <v>0</v>
      </c>
      <c r="AK182" s="56">
        <v>2985.64</v>
      </c>
      <c r="AL182" s="56">
        <v>0</v>
      </c>
      <c r="AM182" s="56">
        <v>0</v>
      </c>
      <c r="AN182" s="56">
        <v>234700.6</v>
      </c>
      <c r="AO182" s="56">
        <v>200000</v>
      </c>
      <c r="AP182" s="56">
        <v>0</v>
      </c>
      <c r="AQ182" s="56">
        <v>0</v>
      </c>
      <c r="AR182" s="56">
        <v>0</v>
      </c>
      <c r="AS182" s="56">
        <v>0</v>
      </c>
      <c r="AT182" s="56">
        <v>0</v>
      </c>
      <c r="AU182" s="56">
        <v>0</v>
      </c>
      <c r="AV182" s="56">
        <v>0</v>
      </c>
      <c r="AW182" s="56">
        <v>0</v>
      </c>
      <c r="AX182" s="56">
        <v>0</v>
      </c>
      <c r="AY182" s="56">
        <v>0</v>
      </c>
      <c r="AZ182" s="56">
        <v>0</v>
      </c>
      <c r="BA182" s="56">
        <v>0</v>
      </c>
      <c r="BB182" s="56">
        <v>0</v>
      </c>
      <c r="BC182" s="56">
        <v>0</v>
      </c>
      <c r="BD182" s="56">
        <v>0</v>
      </c>
      <c r="BE182" s="56">
        <v>0</v>
      </c>
      <c r="BF182" s="56">
        <v>0</v>
      </c>
      <c r="BG182" s="56">
        <v>0</v>
      </c>
      <c r="BH182" s="56">
        <v>0</v>
      </c>
      <c r="BI182" s="56">
        <v>0</v>
      </c>
      <c r="BJ182" s="56">
        <v>0</v>
      </c>
      <c r="BK182" s="56">
        <v>0</v>
      </c>
      <c r="BL182" s="56">
        <v>0</v>
      </c>
      <c r="BM182" s="56">
        <v>0</v>
      </c>
      <c r="BN182" s="56">
        <v>0</v>
      </c>
      <c r="BO182" s="56">
        <v>0</v>
      </c>
      <c r="BP182" s="56">
        <v>0</v>
      </c>
      <c r="BQ182" s="56">
        <v>0</v>
      </c>
      <c r="BR182" s="56">
        <v>0</v>
      </c>
      <c r="BS182" s="56">
        <v>0</v>
      </c>
      <c r="BT182" s="56">
        <v>0</v>
      </c>
      <c r="BU182" s="56">
        <v>0</v>
      </c>
      <c r="BV182" s="56">
        <v>0</v>
      </c>
      <c r="BW182" s="56">
        <v>0</v>
      </c>
      <c r="BX182" s="56">
        <v>0</v>
      </c>
      <c r="BY182" s="56">
        <v>0</v>
      </c>
      <c r="BZ182" s="56">
        <v>101132</v>
      </c>
      <c r="CA182" s="56">
        <v>0</v>
      </c>
      <c r="CB182" s="56">
        <v>101132</v>
      </c>
      <c r="CC182" s="56">
        <v>0</v>
      </c>
      <c r="CD182" s="56">
        <v>0</v>
      </c>
      <c r="CE182" s="56">
        <v>0</v>
      </c>
      <c r="CF182" s="56">
        <v>0</v>
      </c>
      <c r="CG182" s="56">
        <v>0</v>
      </c>
      <c r="CH182" s="56">
        <v>0</v>
      </c>
      <c r="CI182" s="56">
        <v>0</v>
      </c>
      <c r="CJ182" s="56">
        <v>0</v>
      </c>
      <c r="CK182" s="56">
        <v>0</v>
      </c>
      <c r="CL182" s="56">
        <v>0</v>
      </c>
      <c r="CM182" s="56">
        <v>0</v>
      </c>
      <c r="CN182" s="56">
        <v>0</v>
      </c>
      <c r="CO182" s="56">
        <v>0</v>
      </c>
      <c r="CP182" s="56">
        <v>0</v>
      </c>
      <c r="CQ182" s="56">
        <v>0</v>
      </c>
      <c r="CR182" s="56">
        <v>0</v>
      </c>
      <c r="CS182" s="56">
        <v>0</v>
      </c>
      <c r="CT182" s="56">
        <v>0</v>
      </c>
      <c r="CU182" s="56">
        <v>0</v>
      </c>
      <c r="CV182" s="56">
        <v>0</v>
      </c>
      <c r="CW182" s="56">
        <v>0</v>
      </c>
      <c r="CX182" s="56">
        <v>0</v>
      </c>
      <c r="CY182" s="56">
        <v>0</v>
      </c>
      <c r="CZ182" s="56">
        <v>0</v>
      </c>
      <c r="DA182" s="56">
        <v>0</v>
      </c>
      <c r="DB182" s="56">
        <v>0</v>
      </c>
      <c r="DC182" s="56">
        <v>0</v>
      </c>
      <c r="DD182" s="56">
        <v>0</v>
      </c>
      <c r="DE182" s="56">
        <v>0</v>
      </c>
      <c r="DF182" s="56">
        <v>0</v>
      </c>
      <c r="DG182" s="63">
        <v>0</v>
      </c>
    </row>
    <row r="183" spans="1:111" ht="15.4" customHeight="1">
      <c r="A183" s="92" t="s">
        <v>1676</v>
      </c>
      <c r="B183" s="93"/>
      <c r="C183" s="93"/>
      <c r="D183" s="57" t="s">
        <v>1677</v>
      </c>
      <c r="E183" s="56">
        <v>600000</v>
      </c>
      <c r="F183" s="56">
        <v>0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56">
        <v>0</v>
      </c>
      <c r="R183" s="56">
        <v>0</v>
      </c>
      <c r="S183" s="56">
        <v>0</v>
      </c>
      <c r="T183" s="56">
        <v>498868</v>
      </c>
      <c r="U183" s="56">
        <v>17817</v>
      </c>
      <c r="V183" s="56">
        <v>4200</v>
      </c>
      <c r="W183" s="56">
        <v>0</v>
      </c>
      <c r="X183" s="56">
        <v>0</v>
      </c>
      <c r="Y183" s="56">
        <v>335.61</v>
      </c>
      <c r="Z183" s="56">
        <v>1146.25</v>
      </c>
      <c r="AA183" s="56">
        <v>20781</v>
      </c>
      <c r="AB183" s="56">
        <v>0</v>
      </c>
      <c r="AC183" s="56">
        <v>2280.6</v>
      </c>
      <c r="AD183" s="56">
        <v>6091.3</v>
      </c>
      <c r="AE183" s="56">
        <v>0</v>
      </c>
      <c r="AF183" s="56">
        <v>8530</v>
      </c>
      <c r="AG183" s="56">
        <v>0</v>
      </c>
      <c r="AH183" s="56">
        <v>0</v>
      </c>
      <c r="AI183" s="56">
        <v>0</v>
      </c>
      <c r="AJ183" s="56">
        <v>0</v>
      </c>
      <c r="AK183" s="56">
        <v>2985.64</v>
      </c>
      <c r="AL183" s="56">
        <v>0</v>
      </c>
      <c r="AM183" s="56">
        <v>0</v>
      </c>
      <c r="AN183" s="56">
        <v>234700.6</v>
      </c>
      <c r="AO183" s="56">
        <v>200000</v>
      </c>
      <c r="AP183" s="56">
        <v>0</v>
      </c>
      <c r="AQ183" s="56">
        <v>0</v>
      </c>
      <c r="AR183" s="56">
        <v>0</v>
      </c>
      <c r="AS183" s="56">
        <v>0</v>
      </c>
      <c r="AT183" s="56">
        <v>0</v>
      </c>
      <c r="AU183" s="56">
        <v>0</v>
      </c>
      <c r="AV183" s="56">
        <v>0</v>
      </c>
      <c r="AW183" s="56">
        <v>0</v>
      </c>
      <c r="AX183" s="56">
        <v>0</v>
      </c>
      <c r="AY183" s="56">
        <v>0</v>
      </c>
      <c r="AZ183" s="56">
        <v>0</v>
      </c>
      <c r="BA183" s="56">
        <v>0</v>
      </c>
      <c r="BB183" s="56">
        <v>0</v>
      </c>
      <c r="BC183" s="56">
        <v>0</v>
      </c>
      <c r="BD183" s="56">
        <v>0</v>
      </c>
      <c r="BE183" s="56">
        <v>0</v>
      </c>
      <c r="BF183" s="56">
        <v>0</v>
      </c>
      <c r="BG183" s="56">
        <v>0</v>
      </c>
      <c r="BH183" s="56">
        <v>0</v>
      </c>
      <c r="BI183" s="56">
        <v>0</v>
      </c>
      <c r="BJ183" s="56">
        <v>0</v>
      </c>
      <c r="BK183" s="56">
        <v>0</v>
      </c>
      <c r="BL183" s="56">
        <v>0</v>
      </c>
      <c r="BM183" s="56">
        <v>0</v>
      </c>
      <c r="BN183" s="56">
        <v>0</v>
      </c>
      <c r="BO183" s="56">
        <v>0</v>
      </c>
      <c r="BP183" s="56">
        <v>0</v>
      </c>
      <c r="BQ183" s="56">
        <v>0</v>
      </c>
      <c r="BR183" s="56">
        <v>0</v>
      </c>
      <c r="BS183" s="56">
        <v>0</v>
      </c>
      <c r="BT183" s="56">
        <v>0</v>
      </c>
      <c r="BU183" s="56">
        <v>0</v>
      </c>
      <c r="BV183" s="56">
        <v>0</v>
      </c>
      <c r="BW183" s="56">
        <v>0</v>
      </c>
      <c r="BX183" s="56">
        <v>0</v>
      </c>
      <c r="BY183" s="56">
        <v>0</v>
      </c>
      <c r="BZ183" s="56">
        <v>101132</v>
      </c>
      <c r="CA183" s="56">
        <v>0</v>
      </c>
      <c r="CB183" s="56">
        <v>101132</v>
      </c>
      <c r="CC183" s="56">
        <v>0</v>
      </c>
      <c r="CD183" s="56">
        <v>0</v>
      </c>
      <c r="CE183" s="56">
        <v>0</v>
      </c>
      <c r="CF183" s="56">
        <v>0</v>
      </c>
      <c r="CG183" s="56">
        <v>0</v>
      </c>
      <c r="CH183" s="56">
        <v>0</v>
      </c>
      <c r="CI183" s="56">
        <v>0</v>
      </c>
      <c r="CJ183" s="56">
        <v>0</v>
      </c>
      <c r="CK183" s="56">
        <v>0</v>
      </c>
      <c r="CL183" s="56">
        <v>0</v>
      </c>
      <c r="CM183" s="56">
        <v>0</v>
      </c>
      <c r="CN183" s="56">
        <v>0</v>
      </c>
      <c r="CO183" s="56">
        <v>0</v>
      </c>
      <c r="CP183" s="56">
        <v>0</v>
      </c>
      <c r="CQ183" s="56">
        <v>0</v>
      </c>
      <c r="CR183" s="56">
        <v>0</v>
      </c>
      <c r="CS183" s="56">
        <v>0</v>
      </c>
      <c r="CT183" s="56">
        <v>0</v>
      </c>
      <c r="CU183" s="56">
        <v>0</v>
      </c>
      <c r="CV183" s="56">
        <v>0</v>
      </c>
      <c r="CW183" s="56">
        <v>0</v>
      </c>
      <c r="CX183" s="56">
        <v>0</v>
      </c>
      <c r="CY183" s="56">
        <v>0</v>
      </c>
      <c r="CZ183" s="56">
        <v>0</v>
      </c>
      <c r="DA183" s="56">
        <v>0</v>
      </c>
      <c r="DB183" s="56">
        <v>0</v>
      </c>
      <c r="DC183" s="56">
        <v>0</v>
      </c>
      <c r="DD183" s="56">
        <v>0</v>
      </c>
      <c r="DE183" s="56">
        <v>0</v>
      </c>
      <c r="DF183" s="56">
        <v>0</v>
      </c>
      <c r="DG183" s="63">
        <v>0</v>
      </c>
    </row>
    <row r="184" spans="1:111" ht="15.4" customHeight="1">
      <c r="A184" s="92" t="s">
        <v>1678</v>
      </c>
      <c r="B184" s="93"/>
      <c r="C184" s="93"/>
      <c r="D184" s="57" t="s">
        <v>1679</v>
      </c>
      <c r="E184" s="56">
        <v>5501108.5599999996</v>
      </c>
      <c r="F184" s="56">
        <v>0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6">
        <v>0</v>
      </c>
      <c r="M184" s="56">
        <v>0</v>
      </c>
      <c r="N184" s="56">
        <v>0</v>
      </c>
      <c r="O184" s="56">
        <v>0</v>
      </c>
      <c r="P184" s="56">
        <v>0</v>
      </c>
      <c r="Q184" s="56">
        <v>0</v>
      </c>
      <c r="R184" s="56">
        <v>0</v>
      </c>
      <c r="S184" s="56">
        <v>0</v>
      </c>
      <c r="T184" s="56">
        <v>5402248.5599999996</v>
      </c>
      <c r="U184" s="56">
        <v>8480</v>
      </c>
      <c r="V184" s="56">
        <v>0</v>
      </c>
      <c r="W184" s="56">
        <v>0</v>
      </c>
      <c r="X184" s="56">
        <v>0</v>
      </c>
      <c r="Y184" s="56">
        <v>0</v>
      </c>
      <c r="Z184" s="56">
        <v>0</v>
      </c>
      <c r="AA184" s="56">
        <v>0</v>
      </c>
      <c r="AB184" s="56">
        <v>0</v>
      </c>
      <c r="AC184" s="56">
        <v>0</v>
      </c>
      <c r="AD184" s="56">
        <v>0</v>
      </c>
      <c r="AE184" s="56">
        <v>0</v>
      </c>
      <c r="AF184" s="56">
        <v>0</v>
      </c>
      <c r="AG184" s="56">
        <v>0</v>
      </c>
      <c r="AH184" s="56">
        <v>0</v>
      </c>
      <c r="AI184" s="56">
        <v>0</v>
      </c>
      <c r="AJ184" s="56">
        <v>0</v>
      </c>
      <c r="AK184" s="56">
        <v>0</v>
      </c>
      <c r="AL184" s="56">
        <v>0</v>
      </c>
      <c r="AM184" s="56">
        <v>0</v>
      </c>
      <c r="AN184" s="56">
        <v>1336940</v>
      </c>
      <c r="AO184" s="56">
        <v>4056828.56</v>
      </c>
      <c r="AP184" s="56">
        <v>0</v>
      </c>
      <c r="AQ184" s="56">
        <v>0</v>
      </c>
      <c r="AR184" s="56">
        <v>0</v>
      </c>
      <c r="AS184" s="56">
        <v>0</v>
      </c>
      <c r="AT184" s="56">
        <v>0</v>
      </c>
      <c r="AU184" s="56">
        <v>0</v>
      </c>
      <c r="AV184" s="56">
        <v>0</v>
      </c>
      <c r="AW184" s="56">
        <v>0</v>
      </c>
      <c r="AX184" s="56">
        <v>0</v>
      </c>
      <c r="AY184" s="56">
        <v>0</v>
      </c>
      <c r="AZ184" s="56">
        <v>0</v>
      </c>
      <c r="BA184" s="56">
        <v>0</v>
      </c>
      <c r="BB184" s="56">
        <v>0</v>
      </c>
      <c r="BC184" s="56">
        <v>0</v>
      </c>
      <c r="BD184" s="56">
        <v>0</v>
      </c>
      <c r="BE184" s="56">
        <v>0</v>
      </c>
      <c r="BF184" s="56">
        <v>0</v>
      </c>
      <c r="BG184" s="56">
        <v>0</v>
      </c>
      <c r="BH184" s="56">
        <v>0</v>
      </c>
      <c r="BI184" s="56">
        <v>0</v>
      </c>
      <c r="BJ184" s="56">
        <v>0</v>
      </c>
      <c r="BK184" s="56">
        <v>0</v>
      </c>
      <c r="BL184" s="56">
        <v>0</v>
      </c>
      <c r="BM184" s="56">
        <v>0</v>
      </c>
      <c r="BN184" s="56">
        <v>0</v>
      </c>
      <c r="BO184" s="56">
        <v>0</v>
      </c>
      <c r="BP184" s="56">
        <v>0</v>
      </c>
      <c r="BQ184" s="56">
        <v>0</v>
      </c>
      <c r="BR184" s="56">
        <v>0</v>
      </c>
      <c r="BS184" s="56">
        <v>0</v>
      </c>
      <c r="BT184" s="56">
        <v>0</v>
      </c>
      <c r="BU184" s="56">
        <v>0</v>
      </c>
      <c r="BV184" s="56">
        <v>0</v>
      </c>
      <c r="BW184" s="56">
        <v>0</v>
      </c>
      <c r="BX184" s="56">
        <v>0</v>
      </c>
      <c r="BY184" s="56">
        <v>0</v>
      </c>
      <c r="BZ184" s="56">
        <v>98860</v>
      </c>
      <c r="CA184" s="56">
        <v>0</v>
      </c>
      <c r="CB184" s="56">
        <v>98860</v>
      </c>
      <c r="CC184" s="56">
        <v>0</v>
      </c>
      <c r="CD184" s="56">
        <v>0</v>
      </c>
      <c r="CE184" s="56">
        <v>0</v>
      </c>
      <c r="CF184" s="56">
        <v>0</v>
      </c>
      <c r="CG184" s="56">
        <v>0</v>
      </c>
      <c r="CH184" s="56">
        <v>0</v>
      </c>
      <c r="CI184" s="56">
        <v>0</v>
      </c>
      <c r="CJ184" s="56">
        <v>0</v>
      </c>
      <c r="CK184" s="56">
        <v>0</v>
      </c>
      <c r="CL184" s="56">
        <v>0</v>
      </c>
      <c r="CM184" s="56">
        <v>0</v>
      </c>
      <c r="CN184" s="56">
        <v>0</v>
      </c>
      <c r="CO184" s="56">
        <v>0</v>
      </c>
      <c r="CP184" s="56">
        <v>0</v>
      </c>
      <c r="CQ184" s="56">
        <v>0</v>
      </c>
      <c r="CR184" s="56">
        <v>0</v>
      </c>
      <c r="CS184" s="56">
        <v>0</v>
      </c>
      <c r="CT184" s="56">
        <v>0</v>
      </c>
      <c r="CU184" s="56">
        <v>0</v>
      </c>
      <c r="CV184" s="56">
        <v>0</v>
      </c>
      <c r="CW184" s="56">
        <v>0</v>
      </c>
      <c r="CX184" s="56">
        <v>0</v>
      </c>
      <c r="CY184" s="56">
        <v>0</v>
      </c>
      <c r="CZ184" s="56">
        <v>0</v>
      </c>
      <c r="DA184" s="56">
        <v>0</v>
      </c>
      <c r="DB184" s="56">
        <v>0</v>
      </c>
      <c r="DC184" s="56">
        <v>0</v>
      </c>
      <c r="DD184" s="56">
        <v>0</v>
      </c>
      <c r="DE184" s="56">
        <v>0</v>
      </c>
      <c r="DF184" s="56">
        <v>0</v>
      </c>
      <c r="DG184" s="63">
        <v>0</v>
      </c>
    </row>
    <row r="185" spans="1:111" ht="15.4" customHeight="1">
      <c r="A185" s="92" t="s">
        <v>1680</v>
      </c>
      <c r="B185" s="93"/>
      <c r="C185" s="93"/>
      <c r="D185" s="57" t="s">
        <v>1681</v>
      </c>
      <c r="E185" s="56">
        <v>4992628.5599999996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56">
        <v>0</v>
      </c>
      <c r="R185" s="56">
        <v>0</v>
      </c>
      <c r="S185" s="56">
        <v>0</v>
      </c>
      <c r="T185" s="56">
        <v>4893768.5599999996</v>
      </c>
      <c r="U185" s="56">
        <v>0</v>
      </c>
      <c r="V185" s="56">
        <v>0</v>
      </c>
      <c r="W185" s="56">
        <v>0</v>
      </c>
      <c r="X185" s="56">
        <v>0</v>
      </c>
      <c r="Y185" s="56">
        <v>0</v>
      </c>
      <c r="Z185" s="56">
        <v>0</v>
      </c>
      <c r="AA185" s="56">
        <v>0</v>
      </c>
      <c r="AB185" s="56">
        <v>0</v>
      </c>
      <c r="AC185" s="56">
        <v>0</v>
      </c>
      <c r="AD185" s="56">
        <v>0</v>
      </c>
      <c r="AE185" s="56">
        <v>0</v>
      </c>
      <c r="AF185" s="56">
        <v>0</v>
      </c>
      <c r="AG185" s="56">
        <v>0</v>
      </c>
      <c r="AH185" s="56">
        <v>0</v>
      </c>
      <c r="AI185" s="56">
        <v>0</v>
      </c>
      <c r="AJ185" s="56">
        <v>0</v>
      </c>
      <c r="AK185" s="56">
        <v>0</v>
      </c>
      <c r="AL185" s="56">
        <v>0</v>
      </c>
      <c r="AM185" s="56">
        <v>0</v>
      </c>
      <c r="AN185" s="56">
        <v>1336940</v>
      </c>
      <c r="AO185" s="56">
        <v>3556828.56</v>
      </c>
      <c r="AP185" s="56">
        <v>0</v>
      </c>
      <c r="AQ185" s="56">
        <v>0</v>
      </c>
      <c r="AR185" s="56">
        <v>0</v>
      </c>
      <c r="AS185" s="56">
        <v>0</v>
      </c>
      <c r="AT185" s="56">
        <v>0</v>
      </c>
      <c r="AU185" s="56">
        <v>0</v>
      </c>
      <c r="AV185" s="56">
        <v>0</v>
      </c>
      <c r="AW185" s="56">
        <v>0</v>
      </c>
      <c r="AX185" s="56">
        <v>0</v>
      </c>
      <c r="AY185" s="56">
        <v>0</v>
      </c>
      <c r="AZ185" s="56">
        <v>0</v>
      </c>
      <c r="BA185" s="56">
        <v>0</v>
      </c>
      <c r="BB185" s="56">
        <v>0</v>
      </c>
      <c r="BC185" s="56">
        <v>0</v>
      </c>
      <c r="BD185" s="56">
        <v>0</v>
      </c>
      <c r="BE185" s="56">
        <v>0</v>
      </c>
      <c r="BF185" s="56">
        <v>0</v>
      </c>
      <c r="BG185" s="56">
        <v>0</v>
      </c>
      <c r="BH185" s="56">
        <v>0</v>
      </c>
      <c r="BI185" s="56">
        <v>0</v>
      </c>
      <c r="BJ185" s="56">
        <v>0</v>
      </c>
      <c r="BK185" s="56">
        <v>0</v>
      </c>
      <c r="BL185" s="56">
        <v>0</v>
      </c>
      <c r="BM185" s="56">
        <v>0</v>
      </c>
      <c r="BN185" s="56">
        <v>0</v>
      </c>
      <c r="BO185" s="56">
        <v>0</v>
      </c>
      <c r="BP185" s="56">
        <v>0</v>
      </c>
      <c r="BQ185" s="56">
        <v>0</v>
      </c>
      <c r="BR185" s="56">
        <v>0</v>
      </c>
      <c r="BS185" s="56">
        <v>0</v>
      </c>
      <c r="BT185" s="56">
        <v>0</v>
      </c>
      <c r="BU185" s="56">
        <v>0</v>
      </c>
      <c r="BV185" s="56">
        <v>0</v>
      </c>
      <c r="BW185" s="56">
        <v>0</v>
      </c>
      <c r="BX185" s="56">
        <v>0</v>
      </c>
      <c r="BY185" s="56">
        <v>0</v>
      </c>
      <c r="BZ185" s="56">
        <v>98860</v>
      </c>
      <c r="CA185" s="56">
        <v>0</v>
      </c>
      <c r="CB185" s="56">
        <v>98860</v>
      </c>
      <c r="CC185" s="56">
        <v>0</v>
      </c>
      <c r="CD185" s="56">
        <v>0</v>
      </c>
      <c r="CE185" s="56">
        <v>0</v>
      </c>
      <c r="CF185" s="56">
        <v>0</v>
      </c>
      <c r="CG185" s="56">
        <v>0</v>
      </c>
      <c r="CH185" s="56">
        <v>0</v>
      </c>
      <c r="CI185" s="56">
        <v>0</v>
      </c>
      <c r="CJ185" s="56">
        <v>0</v>
      </c>
      <c r="CK185" s="56">
        <v>0</v>
      </c>
      <c r="CL185" s="56">
        <v>0</v>
      </c>
      <c r="CM185" s="56">
        <v>0</v>
      </c>
      <c r="CN185" s="56">
        <v>0</v>
      </c>
      <c r="CO185" s="56">
        <v>0</v>
      </c>
      <c r="CP185" s="56">
        <v>0</v>
      </c>
      <c r="CQ185" s="56">
        <v>0</v>
      </c>
      <c r="CR185" s="56">
        <v>0</v>
      </c>
      <c r="CS185" s="56">
        <v>0</v>
      </c>
      <c r="CT185" s="56">
        <v>0</v>
      </c>
      <c r="CU185" s="56">
        <v>0</v>
      </c>
      <c r="CV185" s="56">
        <v>0</v>
      </c>
      <c r="CW185" s="56">
        <v>0</v>
      </c>
      <c r="CX185" s="56">
        <v>0</v>
      </c>
      <c r="CY185" s="56">
        <v>0</v>
      </c>
      <c r="CZ185" s="56">
        <v>0</v>
      </c>
      <c r="DA185" s="56">
        <v>0</v>
      </c>
      <c r="DB185" s="56">
        <v>0</v>
      </c>
      <c r="DC185" s="56">
        <v>0</v>
      </c>
      <c r="DD185" s="56">
        <v>0</v>
      </c>
      <c r="DE185" s="56">
        <v>0</v>
      </c>
      <c r="DF185" s="56">
        <v>0</v>
      </c>
      <c r="DG185" s="63">
        <v>0</v>
      </c>
    </row>
    <row r="186" spans="1:111" ht="15.4" customHeight="1">
      <c r="A186" s="92" t="s">
        <v>1682</v>
      </c>
      <c r="B186" s="93"/>
      <c r="C186" s="93"/>
      <c r="D186" s="57" t="s">
        <v>1683</v>
      </c>
      <c r="E186" s="56">
        <v>508480</v>
      </c>
      <c r="F186" s="56">
        <v>0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56">
        <v>0</v>
      </c>
      <c r="R186" s="56">
        <v>0</v>
      </c>
      <c r="S186" s="56">
        <v>0</v>
      </c>
      <c r="T186" s="56">
        <v>508480</v>
      </c>
      <c r="U186" s="56">
        <v>8480</v>
      </c>
      <c r="V186" s="56">
        <v>0</v>
      </c>
      <c r="W186" s="56">
        <v>0</v>
      </c>
      <c r="X186" s="56">
        <v>0</v>
      </c>
      <c r="Y186" s="56">
        <v>0</v>
      </c>
      <c r="Z186" s="56">
        <v>0</v>
      </c>
      <c r="AA186" s="56">
        <v>0</v>
      </c>
      <c r="AB186" s="56">
        <v>0</v>
      </c>
      <c r="AC186" s="56">
        <v>0</v>
      </c>
      <c r="AD186" s="56">
        <v>0</v>
      </c>
      <c r="AE186" s="56">
        <v>0</v>
      </c>
      <c r="AF186" s="56">
        <v>0</v>
      </c>
      <c r="AG186" s="56">
        <v>0</v>
      </c>
      <c r="AH186" s="56">
        <v>0</v>
      </c>
      <c r="AI186" s="56">
        <v>0</v>
      </c>
      <c r="AJ186" s="56">
        <v>0</v>
      </c>
      <c r="AK186" s="56">
        <v>0</v>
      </c>
      <c r="AL186" s="56">
        <v>0</v>
      </c>
      <c r="AM186" s="56">
        <v>0</v>
      </c>
      <c r="AN186" s="56">
        <v>0</v>
      </c>
      <c r="AO186" s="56">
        <v>500000</v>
      </c>
      <c r="AP186" s="56">
        <v>0</v>
      </c>
      <c r="AQ186" s="56">
        <v>0</v>
      </c>
      <c r="AR186" s="56">
        <v>0</v>
      </c>
      <c r="AS186" s="56">
        <v>0</v>
      </c>
      <c r="AT186" s="56">
        <v>0</v>
      </c>
      <c r="AU186" s="56">
        <v>0</v>
      </c>
      <c r="AV186" s="56">
        <v>0</v>
      </c>
      <c r="AW186" s="56">
        <v>0</v>
      </c>
      <c r="AX186" s="56">
        <v>0</v>
      </c>
      <c r="AY186" s="56">
        <v>0</v>
      </c>
      <c r="AZ186" s="56">
        <v>0</v>
      </c>
      <c r="BA186" s="56">
        <v>0</v>
      </c>
      <c r="BB186" s="56">
        <v>0</v>
      </c>
      <c r="BC186" s="56">
        <v>0</v>
      </c>
      <c r="BD186" s="56">
        <v>0</v>
      </c>
      <c r="BE186" s="56">
        <v>0</v>
      </c>
      <c r="BF186" s="56">
        <v>0</v>
      </c>
      <c r="BG186" s="56">
        <v>0</v>
      </c>
      <c r="BH186" s="56">
        <v>0</v>
      </c>
      <c r="BI186" s="56">
        <v>0</v>
      </c>
      <c r="BJ186" s="56">
        <v>0</v>
      </c>
      <c r="BK186" s="56">
        <v>0</v>
      </c>
      <c r="BL186" s="56">
        <v>0</v>
      </c>
      <c r="BM186" s="56">
        <v>0</v>
      </c>
      <c r="BN186" s="56">
        <v>0</v>
      </c>
      <c r="BO186" s="56">
        <v>0</v>
      </c>
      <c r="BP186" s="56">
        <v>0</v>
      </c>
      <c r="BQ186" s="56">
        <v>0</v>
      </c>
      <c r="BR186" s="56">
        <v>0</v>
      </c>
      <c r="BS186" s="56">
        <v>0</v>
      </c>
      <c r="BT186" s="56">
        <v>0</v>
      </c>
      <c r="BU186" s="56">
        <v>0</v>
      </c>
      <c r="BV186" s="56">
        <v>0</v>
      </c>
      <c r="BW186" s="56">
        <v>0</v>
      </c>
      <c r="BX186" s="56">
        <v>0</v>
      </c>
      <c r="BY186" s="56">
        <v>0</v>
      </c>
      <c r="BZ186" s="56">
        <v>0</v>
      </c>
      <c r="CA186" s="56">
        <v>0</v>
      </c>
      <c r="CB186" s="56">
        <v>0</v>
      </c>
      <c r="CC186" s="56">
        <v>0</v>
      </c>
      <c r="CD186" s="56">
        <v>0</v>
      </c>
      <c r="CE186" s="56">
        <v>0</v>
      </c>
      <c r="CF186" s="56">
        <v>0</v>
      </c>
      <c r="CG186" s="56">
        <v>0</v>
      </c>
      <c r="CH186" s="56">
        <v>0</v>
      </c>
      <c r="CI186" s="56">
        <v>0</v>
      </c>
      <c r="CJ186" s="56">
        <v>0</v>
      </c>
      <c r="CK186" s="56">
        <v>0</v>
      </c>
      <c r="CL186" s="56">
        <v>0</v>
      </c>
      <c r="CM186" s="56">
        <v>0</v>
      </c>
      <c r="CN186" s="56">
        <v>0</v>
      </c>
      <c r="CO186" s="56">
        <v>0</v>
      </c>
      <c r="CP186" s="56">
        <v>0</v>
      </c>
      <c r="CQ186" s="56">
        <v>0</v>
      </c>
      <c r="CR186" s="56">
        <v>0</v>
      </c>
      <c r="CS186" s="56">
        <v>0</v>
      </c>
      <c r="CT186" s="56">
        <v>0</v>
      </c>
      <c r="CU186" s="56">
        <v>0</v>
      </c>
      <c r="CV186" s="56">
        <v>0</v>
      </c>
      <c r="CW186" s="56">
        <v>0</v>
      </c>
      <c r="CX186" s="56">
        <v>0</v>
      </c>
      <c r="CY186" s="56">
        <v>0</v>
      </c>
      <c r="CZ186" s="56">
        <v>0</v>
      </c>
      <c r="DA186" s="56">
        <v>0</v>
      </c>
      <c r="DB186" s="56">
        <v>0</v>
      </c>
      <c r="DC186" s="56">
        <v>0</v>
      </c>
      <c r="DD186" s="56">
        <v>0</v>
      </c>
      <c r="DE186" s="56">
        <v>0</v>
      </c>
      <c r="DF186" s="56">
        <v>0</v>
      </c>
      <c r="DG186" s="63">
        <v>0</v>
      </c>
    </row>
    <row r="187" spans="1:111" ht="15.4" customHeight="1">
      <c r="A187" s="92" t="s">
        <v>1684</v>
      </c>
      <c r="B187" s="93"/>
      <c r="C187" s="93"/>
      <c r="D187" s="57" t="s">
        <v>1685</v>
      </c>
      <c r="E187" s="56">
        <v>38179300</v>
      </c>
      <c r="F187" s="56">
        <v>0</v>
      </c>
      <c r="G187" s="56">
        <v>0</v>
      </c>
      <c r="H187" s="56">
        <v>0</v>
      </c>
      <c r="I187" s="56">
        <v>0</v>
      </c>
      <c r="J187" s="56">
        <v>0</v>
      </c>
      <c r="K187" s="56">
        <v>0</v>
      </c>
      <c r="L187" s="56">
        <v>0</v>
      </c>
      <c r="M187" s="56">
        <v>0</v>
      </c>
      <c r="N187" s="56">
        <v>0</v>
      </c>
      <c r="O187" s="56">
        <v>0</v>
      </c>
      <c r="P187" s="56">
        <v>0</v>
      </c>
      <c r="Q187" s="56">
        <v>0</v>
      </c>
      <c r="R187" s="56">
        <v>0</v>
      </c>
      <c r="S187" s="56">
        <v>0</v>
      </c>
      <c r="T187" s="56">
        <v>38179300</v>
      </c>
      <c r="U187" s="56">
        <v>0</v>
      </c>
      <c r="V187" s="56">
        <v>0</v>
      </c>
      <c r="W187" s="56">
        <v>0</v>
      </c>
      <c r="X187" s="56">
        <v>0</v>
      </c>
      <c r="Y187" s="56">
        <v>0</v>
      </c>
      <c r="Z187" s="56">
        <v>0</v>
      </c>
      <c r="AA187" s="56">
        <v>0</v>
      </c>
      <c r="AB187" s="56">
        <v>0</v>
      </c>
      <c r="AC187" s="56">
        <v>0</v>
      </c>
      <c r="AD187" s="56">
        <v>0</v>
      </c>
      <c r="AE187" s="56">
        <v>0</v>
      </c>
      <c r="AF187" s="56">
        <v>38179300</v>
      </c>
      <c r="AG187" s="56">
        <v>0</v>
      </c>
      <c r="AH187" s="56">
        <v>0</v>
      </c>
      <c r="AI187" s="56">
        <v>0</v>
      </c>
      <c r="AJ187" s="56">
        <v>0</v>
      </c>
      <c r="AK187" s="56">
        <v>0</v>
      </c>
      <c r="AL187" s="56">
        <v>0</v>
      </c>
      <c r="AM187" s="56">
        <v>0</v>
      </c>
      <c r="AN187" s="56">
        <v>0</v>
      </c>
      <c r="AO187" s="56">
        <v>0</v>
      </c>
      <c r="AP187" s="56">
        <v>0</v>
      </c>
      <c r="AQ187" s="56">
        <v>0</v>
      </c>
      <c r="AR187" s="56">
        <v>0</v>
      </c>
      <c r="AS187" s="56">
        <v>0</v>
      </c>
      <c r="AT187" s="56">
        <v>0</v>
      </c>
      <c r="AU187" s="56">
        <v>0</v>
      </c>
      <c r="AV187" s="56">
        <v>0</v>
      </c>
      <c r="AW187" s="56">
        <v>0</v>
      </c>
      <c r="AX187" s="56">
        <v>0</v>
      </c>
      <c r="AY187" s="56">
        <v>0</v>
      </c>
      <c r="AZ187" s="56">
        <v>0</v>
      </c>
      <c r="BA187" s="56">
        <v>0</v>
      </c>
      <c r="BB187" s="56">
        <v>0</v>
      </c>
      <c r="BC187" s="56">
        <v>0</v>
      </c>
      <c r="BD187" s="56">
        <v>0</v>
      </c>
      <c r="BE187" s="56">
        <v>0</v>
      </c>
      <c r="BF187" s="56">
        <v>0</v>
      </c>
      <c r="BG187" s="56">
        <v>0</v>
      </c>
      <c r="BH187" s="56">
        <v>0</v>
      </c>
      <c r="BI187" s="56">
        <v>0</v>
      </c>
      <c r="BJ187" s="56">
        <v>0</v>
      </c>
      <c r="BK187" s="56">
        <v>0</v>
      </c>
      <c r="BL187" s="56">
        <v>0</v>
      </c>
      <c r="BM187" s="56">
        <v>0</v>
      </c>
      <c r="BN187" s="56">
        <v>0</v>
      </c>
      <c r="BO187" s="56">
        <v>0</v>
      </c>
      <c r="BP187" s="56">
        <v>0</v>
      </c>
      <c r="BQ187" s="56">
        <v>0</v>
      </c>
      <c r="BR187" s="56">
        <v>0</v>
      </c>
      <c r="BS187" s="56">
        <v>0</v>
      </c>
      <c r="BT187" s="56">
        <v>0</v>
      </c>
      <c r="BU187" s="56">
        <v>0</v>
      </c>
      <c r="BV187" s="56">
        <v>0</v>
      </c>
      <c r="BW187" s="56">
        <v>0</v>
      </c>
      <c r="BX187" s="56">
        <v>0</v>
      </c>
      <c r="BY187" s="56">
        <v>0</v>
      </c>
      <c r="BZ187" s="56">
        <v>0</v>
      </c>
      <c r="CA187" s="56">
        <v>0</v>
      </c>
      <c r="CB187" s="56">
        <v>0</v>
      </c>
      <c r="CC187" s="56">
        <v>0</v>
      </c>
      <c r="CD187" s="56">
        <v>0</v>
      </c>
      <c r="CE187" s="56">
        <v>0</v>
      </c>
      <c r="CF187" s="56">
        <v>0</v>
      </c>
      <c r="CG187" s="56">
        <v>0</v>
      </c>
      <c r="CH187" s="56">
        <v>0</v>
      </c>
      <c r="CI187" s="56">
        <v>0</v>
      </c>
      <c r="CJ187" s="56">
        <v>0</v>
      </c>
      <c r="CK187" s="56">
        <v>0</v>
      </c>
      <c r="CL187" s="56">
        <v>0</v>
      </c>
      <c r="CM187" s="56">
        <v>0</v>
      </c>
      <c r="CN187" s="56">
        <v>0</v>
      </c>
      <c r="CO187" s="56">
        <v>0</v>
      </c>
      <c r="CP187" s="56">
        <v>0</v>
      </c>
      <c r="CQ187" s="56">
        <v>0</v>
      </c>
      <c r="CR187" s="56">
        <v>0</v>
      </c>
      <c r="CS187" s="56">
        <v>0</v>
      </c>
      <c r="CT187" s="56">
        <v>0</v>
      </c>
      <c r="CU187" s="56">
        <v>0</v>
      </c>
      <c r="CV187" s="56">
        <v>0</v>
      </c>
      <c r="CW187" s="56">
        <v>0</v>
      </c>
      <c r="CX187" s="56">
        <v>0</v>
      </c>
      <c r="CY187" s="56">
        <v>0</v>
      </c>
      <c r="CZ187" s="56">
        <v>0</v>
      </c>
      <c r="DA187" s="56">
        <v>0</v>
      </c>
      <c r="DB187" s="56">
        <v>0</v>
      </c>
      <c r="DC187" s="56">
        <v>0</v>
      </c>
      <c r="DD187" s="56">
        <v>0</v>
      </c>
      <c r="DE187" s="56">
        <v>0</v>
      </c>
      <c r="DF187" s="56">
        <v>0</v>
      </c>
      <c r="DG187" s="63">
        <v>0</v>
      </c>
    </row>
    <row r="188" spans="1:111" ht="15.4" customHeight="1">
      <c r="A188" s="92" t="s">
        <v>1686</v>
      </c>
      <c r="B188" s="93"/>
      <c r="C188" s="93"/>
      <c r="D188" s="57" t="s">
        <v>1687</v>
      </c>
      <c r="E188" s="56">
        <v>38179300</v>
      </c>
      <c r="F188" s="56">
        <v>0</v>
      </c>
      <c r="G188" s="56">
        <v>0</v>
      </c>
      <c r="H188" s="56">
        <v>0</v>
      </c>
      <c r="I188" s="56">
        <v>0</v>
      </c>
      <c r="J188" s="56">
        <v>0</v>
      </c>
      <c r="K188" s="56">
        <v>0</v>
      </c>
      <c r="L188" s="56">
        <v>0</v>
      </c>
      <c r="M188" s="56">
        <v>0</v>
      </c>
      <c r="N188" s="56">
        <v>0</v>
      </c>
      <c r="O188" s="56">
        <v>0</v>
      </c>
      <c r="P188" s="56">
        <v>0</v>
      </c>
      <c r="Q188" s="56">
        <v>0</v>
      </c>
      <c r="R188" s="56">
        <v>0</v>
      </c>
      <c r="S188" s="56">
        <v>0</v>
      </c>
      <c r="T188" s="56">
        <v>38179300</v>
      </c>
      <c r="U188" s="56">
        <v>0</v>
      </c>
      <c r="V188" s="56">
        <v>0</v>
      </c>
      <c r="W188" s="56">
        <v>0</v>
      </c>
      <c r="X188" s="56">
        <v>0</v>
      </c>
      <c r="Y188" s="56">
        <v>0</v>
      </c>
      <c r="Z188" s="56">
        <v>0</v>
      </c>
      <c r="AA188" s="56">
        <v>0</v>
      </c>
      <c r="AB188" s="56">
        <v>0</v>
      </c>
      <c r="AC188" s="56">
        <v>0</v>
      </c>
      <c r="AD188" s="56">
        <v>0</v>
      </c>
      <c r="AE188" s="56">
        <v>0</v>
      </c>
      <c r="AF188" s="56">
        <v>38179300</v>
      </c>
      <c r="AG188" s="56">
        <v>0</v>
      </c>
      <c r="AH188" s="56">
        <v>0</v>
      </c>
      <c r="AI188" s="56">
        <v>0</v>
      </c>
      <c r="AJ188" s="56">
        <v>0</v>
      </c>
      <c r="AK188" s="56">
        <v>0</v>
      </c>
      <c r="AL188" s="56">
        <v>0</v>
      </c>
      <c r="AM188" s="56">
        <v>0</v>
      </c>
      <c r="AN188" s="56">
        <v>0</v>
      </c>
      <c r="AO188" s="56">
        <v>0</v>
      </c>
      <c r="AP188" s="56">
        <v>0</v>
      </c>
      <c r="AQ188" s="56">
        <v>0</v>
      </c>
      <c r="AR188" s="56">
        <v>0</v>
      </c>
      <c r="AS188" s="56">
        <v>0</v>
      </c>
      <c r="AT188" s="56">
        <v>0</v>
      </c>
      <c r="AU188" s="56">
        <v>0</v>
      </c>
      <c r="AV188" s="56">
        <v>0</v>
      </c>
      <c r="AW188" s="56">
        <v>0</v>
      </c>
      <c r="AX188" s="56">
        <v>0</v>
      </c>
      <c r="AY188" s="56">
        <v>0</v>
      </c>
      <c r="AZ188" s="56">
        <v>0</v>
      </c>
      <c r="BA188" s="56">
        <v>0</v>
      </c>
      <c r="BB188" s="56">
        <v>0</v>
      </c>
      <c r="BC188" s="56">
        <v>0</v>
      </c>
      <c r="BD188" s="56">
        <v>0</v>
      </c>
      <c r="BE188" s="56">
        <v>0</v>
      </c>
      <c r="BF188" s="56">
        <v>0</v>
      </c>
      <c r="BG188" s="56">
        <v>0</v>
      </c>
      <c r="BH188" s="56">
        <v>0</v>
      </c>
      <c r="BI188" s="56">
        <v>0</v>
      </c>
      <c r="BJ188" s="56">
        <v>0</v>
      </c>
      <c r="BK188" s="56">
        <v>0</v>
      </c>
      <c r="BL188" s="56">
        <v>0</v>
      </c>
      <c r="BM188" s="56">
        <v>0</v>
      </c>
      <c r="BN188" s="56">
        <v>0</v>
      </c>
      <c r="BO188" s="56">
        <v>0</v>
      </c>
      <c r="BP188" s="56">
        <v>0</v>
      </c>
      <c r="BQ188" s="56">
        <v>0</v>
      </c>
      <c r="BR188" s="56">
        <v>0</v>
      </c>
      <c r="BS188" s="56">
        <v>0</v>
      </c>
      <c r="BT188" s="56">
        <v>0</v>
      </c>
      <c r="BU188" s="56">
        <v>0</v>
      </c>
      <c r="BV188" s="56">
        <v>0</v>
      </c>
      <c r="BW188" s="56">
        <v>0</v>
      </c>
      <c r="BX188" s="56">
        <v>0</v>
      </c>
      <c r="BY188" s="56">
        <v>0</v>
      </c>
      <c r="BZ188" s="56">
        <v>0</v>
      </c>
      <c r="CA188" s="56">
        <v>0</v>
      </c>
      <c r="CB188" s="56">
        <v>0</v>
      </c>
      <c r="CC188" s="56">
        <v>0</v>
      </c>
      <c r="CD188" s="56">
        <v>0</v>
      </c>
      <c r="CE188" s="56">
        <v>0</v>
      </c>
      <c r="CF188" s="56">
        <v>0</v>
      </c>
      <c r="CG188" s="56">
        <v>0</v>
      </c>
      <c r="CH188" s="56">
        <v>0</v>
      </c>
      <c r="CI188" s="56">
        <v>0</v>
      </c>
      <c r="CJ188" s="56">
        <v>0</v>
      </c>
      <c r="CK188" s="56">
        <v>0</v>
      </c>
      <c r="CL188" s="56">
        <v>0</v>
      </c>
      <c r="CM188" s="56">
        <v>0</v>
      </c>
      <c r="CN188" s="56">
        <v>0</v>
      </c>
      <c r="CO188" s="56">
        <v>0</v>
      </c>
      <c r="CP188" s="56">
        <v>0</v>
      </c>
      <c r="CQ188" s="56">
        <v>0</v>
      </c>
      <c r="CR188" s="56">
        <v>0</v>
      </c>
      <c r="CS188" s="56">
        <v>0</v>
      </c>
      <c r="CT188" s="56">
        <v>0</v>
      </c>
      <c r="CU188" s="56">
        <v>0</v>
      </c>
      <c r="CV188" s="56">
        <v>0</v>
      </c>
      <c r="CW188" s="56">
        <v>0</v>
      </c>
      <c r="CX188" s="56">
        <v>0</v>
      </c>
      <c r="CY188" s="56">
        <v>0</v>
      </c>
      <c r="CZ188" s="56">
        <v>0</v>
      </c>
      <c r="DA188" s="56">
        <v>0</v>
      </c>
      <c r="DB188" s="56">
        <v>0</v>
      </c>
      <c r="DC188" s="56">
        <v>0</v>
      </c>
      <c r="DD188" s="56">
        <v>0</v>
      </c>
      <c r="DE188" s="56">
        <v>0</v>
      </c>
      <c r="DF188" s="56">
        <v>0</v>
      </c>
      <c r="DG188" s="63">
        <v>0</v>
      </c>
    </row>
    <row r="189" spans="1:111" ht="15.4" customHeight="1">
      <c r="A189" s="92" t="s">
        <v>1688</v>
      </c>
      <c r="B189" s="93"/>
      <c r="C189" s="93"/>
      <c r="D189" s="57" t="s">
        <v>1689</v>
      </c>
      <c r="E189" s="56">
        <v>675149.33</v>
      </c>
      <c r="F189" s="56">
        <v>618111.99</v>
      </c>
      <c r="G189" s="56">
        <v>154392</v>
      </c>
      <c r="H189" s="56">
        <v>150528</v>
      </c>
      <c r="I189" s="56">
        <v>217039.34</v>
      </c>
      <c r="J189" s="56">
        <v>0</v>
      </c>
      <c r="K189" s="56">
        <v>0</v>
      </c>
      <c r="L189" s="56">
        <v>60657.62</v>
      </c>
      <c r="M189" s="56">
        <v>24263.09</v>
      </c>
      <c r="N189" s="56">
        <v>0</v>
      </c>
      <c r="O189" s="56">
        <v>0</v>
      </c>
      <c r="P189" s="56">
        <v>5307.48</v>
      </c>
      <c r="Q189" s="56">
        <v>0</v>
      </c>
      <c r="R189" s="56">
        <v>0</v>
      </c>
      <c r="S189" s="56">
        <v>5924.46</v>
      </c>
      <c r="T189" s="56">
        <v>57037.34</v>
      </c>
      <c r="U189" s="56">
        <v>5425.97</v>
      </c>
      <c r="V189" s="56">
        <v>0</v>
      </c>
      <c r="W189" s="56">
        <v>0</v>
      </c>
      <c r="X189" s="56">
        <v>20</v>
      </c>
      <c r="Y189" s="56">
        <v>0</v>
      </c>
      <c r="Z189" s="56">
        <v>5286.87</v>
      </c>
      <c r="AA189" s="56">
        <v>8672.3799999999992</v>
      </c>
      <c r="AB189" s="56">
        <v>0</v>
      </c>
      <c r="AC189" s="56">
        <v>0</v>
      </c>
      <c r="AD189" s="56">
        <v>5276.8</v>
      </c>
      <c r="AE189" s="56">
        <v>0</v>
      </c>
      <c r="AF189" s="56">
        <v>0</v>
      </c>
      <c r="AG189" s="56">
        <v>0</v>
      </c>
      <c r="AH189" s="56">
        <v>0</v>
      </c>
      <c r="AI189" s="56">
        <v>2800</v>
      </c>
      <c r="AJ189" s="56">
        <v>0</v>
      </c>
      <c r="AK189" s="56">
        <v>0</v>
      </c>
      <c r="AL189" s="56">
        <v>0</v>
      </c>
      <c r="AM189" s="56">
        <v>0</v>
      </c>
      <c r="AN189" s="56">
        <v>0</v>
      </c>
      <c r="AO189" s="56">
        <v>0</v>
      </c>
      <c r="AP189" s="56">
        <v>5555.32</v>
      </c>
      <c r="AQ189" s="56">
        <v>0</v>
      </c>
      <c r="AR189" s="56">
        <v>0</v>
      </c>
      <c r="AS189" s="56">
        <v>24000</v>
      </c>
      <c r="AT189" s="56">
        <v>0</v>
      </c>
      <c r="AU189" s="56">
        <v>0</v>
      </c>
      <c r="AV189" s="56">
        <v>0</v>
      </c>
      <c r="AW189" s="56">
        <v>0</v>
      </c>
      <c r="AX189" s="56">
        <v>0</v>
      </c>
      <c r="AY189" s="56">
        <v>0</v>
      </c>
      <c r="AZ189" s="56">
        <v>0</v>
      </c>
      <c r="BA189" s="56">
        <v>0</v>
      </c>
      <c r="BB189" s="56">
        <v>0</v>
      </c>
      <c r="BC189" s="56">
        <v>0</v>
      </c>
      <c r="BD189" s="56">
        <v>0</v>
      </c>
      <c r="BE189" s="56">
        <v>0</v>
      </c>
      <c r="BF189" s="56">
        <v>0</v>
      </c>
      <c r="BG189" s="56">
        <v>0</v>
      </c>
      <c r="BH189" s="56">
        <v>0</v>
      </c>
      <c r="BI189" s="56">
        <v>0</v>
      </c>
      <c r="BJ189" s="56">
        <v>0</v>
      </c>
      <c r="BK189" s="56">
        <v>0</v>
      </c>
      <c r="BL189" s="56">
        <v>0</v>
      </c>
      <c r="BM189" s="56">
        <v>0</v>
      </c>
      <c r="BN189" s="56">
        <v>0</v>
      </c>
      <c r="BO189" s="56">
        <v>0</v>
      </c>
      <c r="BP189" s="56">
        <v>0</v>
      </c>
      <c r="BQ189" s="56">
        <v>0</v>
      </c>
      <c r="BR189" s="56">
        <v>0</v>
      </c>
      <c r="BS189" s="56">
        <v>0</v>
      </c>
      <c r="BT189" s="56">
        <v>0</v>
      </c>
      <c r="BU189" s="56">
        <v>0</v>
      </c>
      <c r="BV189" s="56">
        <v>0</v>
      </c>
      <c r="BW189" s="56">
        <v>0</v>
      </c>
      <c r="BX189" s="56">
        <v>0</v>
      </c>
      <c r="BY189" s="56">
        <v>0</v>
      </c>
      <c r="BZ189" s="56">
        <v>0</v>
      </c>
      <c r="CA189" s="56">
        <v>0</v>
      </c>
      <c r="CB189" s="56">
        <v>0</v>
      </c>
      <c r="CC189" s="56">
        <v>0</v>
      </c>
      <c r="CD189" s="56">
        <v>0</v>
      </c>
      <c r="CE189" s="56">
        <v>0</v>
      </c>
      <c r="CF189" s="56">
        <v>0</v>
      </c>
      <c r="CG189" s="56">
        <v>0</v>
      </c>
      <c r="CH189" s="56">
        <v>0</v>
      </c>
      <c r="CI189" s="56">
        <v>0</v>
      </c>
      <c r="CJ189" s="56">
        <v>0</v>
      </c>
      <c r="CK189" s="56">
        <v>0</v>
      </c>
      <c r="CL189" s="56">
        <v>0</v>
      </c>
      <c r="CM189" s="56">
        <v>0</v>
      </c>
      <c r="CN189" s="56">
        <v>0</v>
      </c>
      <c r="CO189" s="56">
        <v>0</v>
      </c>
      <c r="CP189" s="56">
        <v>0</v>
      </c>
      <c r="CQ189" s="56">
        <v>0</v>
      </c>
      <c r="CR189" s="56">
        <v>0</v>
      </c>
      <c r="CS189" s="56">
        <v>0</v>
      </c>
      <c r="CT189" s="56">
        <v>0</v>
      </c>
      <c r="CU189" s="56">
        <v>0</v>
      </c>
      <c r="CV189" s="56">
        <v>0</v>
      </c>
      <c r="CW189" s="56">
        <v>0</v>
      </c>
      <c r="CX189" s="56">
        <v>0</v>
      </c>
      <c r="CY189" s="56">
        <v>0</v>
      </c>
      <c r="CZ189" s="56">
        <v>0</v>
      </c>
      <c r="DA189" s="56">
        <v>0</v>
      </c>
      <c r="DB189" s="56">
        <v>0</v>
      </c>
      <c r="DC189" s="56">
        <v>0</v>
      </c>
      <c r="DD189" s="56">
        <v>0</v>
      </c>
      <c r="DE189" s="56">
        <v>0</v>
      </c>
      <c r="DF189" s="56">
        <v>0</v>
      </c>
      <c r="DG189" s="63">
        <v>0</v>
      </c>
    </row>
    <row r="190" spans="1:111" ht="15.4" customHeight="1">
      <c r="A190" s="92" t="s">
        <v>1690</v>
      </c>
      <c r="B190" s="93"/>
      <c r="C190" s="93"/>
      <c r="D190" s="57" t="s">
        <v>1691</v>
      </c>
      <c r="E190" s="56">
        <v>675149.33</v>
      </c>
      <c r="F190" s="56">
        <v>618111.99</v>
      </c>
      <c r="G190" s="56">
        <v>154392</v>
      </c>
      <c r="H190" s="56">
        <v>150528</v>
      </c>
      <c r="I190" s="56">
        <v>217039.34</v>
      </c>
      <c r="J190" s="56">
        <v>0</v>
      </c>
      <c r="K190" s="56">
        <v>0</v>
      </c>
      <c r="L190" s="56">
        <v>60657.62</v>
      </c>
      <c r="M190" s="56">
        <v>24263.09</v>
      </c>
      <c r="N190" s="56">
        <v>0</v>
      </c>
      <c r="O190" s="56">
        <v>0</v>
      </c>
      <c r="P190" s="56">
        <v>5307.48</v>
      </c>
      <c r="Q190" s="56">
        <v>0</v>
      </c>
      <c r="R190" s="56">
        <v>0</v>
      </c>
      <c r="S190" s="56">
        <v>5924.46</v>
      </c>
      <c r="T190" s="56">
        <v>57037.34</v>
      </c>
      <c r="U190" s="56">
        <v>5425.97</v>
      </c>
      <c r="V190" s="56">
        <v>0</v>
      </c>
      <c r="W190" s="56">
        <v>0</v>
      </c>
      <c r="X190" s="56">
        <v>20</v>
      </c>
      <c r="Y190" s="56">
        <v>0</v>
      </c>
      <c r="Z190" s="56">
        <v>5286.87</v>
      </c>
      <c r="AA190" s="56">
        <v>8672.3799999999992</v>
      </c>
      <c r="AB190" s="56">
        <v>0</v>
      </c>
      <c r="AC190" s="56">
        <v>0</v>
      </c>
      <c r="AD190" s="56">
        <v>5276.8</v>
      </c>
      <c r="AE190" s="56">
        <v>0</v>
      </c>
      <c r="AF190" s="56">
        <v>0</v>
      </c>
      <c r="AG190" s="56">
        <v>0</v>
      </c>
      <c r="AH190" s="56">
        <v>0</v>
      </c>
      <c r="AI190" s="56">
        <v>2800</v>
      </c>
      <c r="AJ190" s="56">
        <v>0</v>
      </c>
      <c r="AK190" s="56">
        <v>0</v>
      </c>
      <c r="AL190" s="56">
        <v>0</v>
      </c>
      <c r="AM190" s="56">
        <v>0</v>
      </c>
      <c r="AN190" s="56">
        <v>0</v>
      </c>
      <c r="AO190" s="56">
        <v>0</v>
      </c>
      <c r="AP190" s="56">
        <v>5555.32</v>
      </c>
      <c r="AQ190" s="56">
        <v>0</v>
      </c>
      <c r="AR190" s="56">
        <v>0</v>
      </c>
      <c r="AS190" s="56">
        <v>24000</v>
      </c>
      <c r="AT190" s="56">
        <v>0</v>
      </c>
      <c r="AU190" s="56">
        <v>0</v>
      </c>
      <c r="AV190" s="56">
        <v>0</v>
      </c>
      <c r="AW190" s="56">
        <v>0</v>
      </c>
      <c r="AX190" s="56">
        <v>0</v>
      </c>
      <c r="AY190" s="56">
        <v>0</v>
      </c>
      <c r="AZ190" s="56">
        <v>0</v>
      </c>
      <c r="BA190" s="56">
        <v>0</v>
      </c>
      <c r="BB190" s="56">
        <v>0</v>
      </c>
      <c r="BC190" s="56">
        <v>0</v>
      </c>
      <c r="BD190" s="56">
        <v>0</v>
      </c>
      <c r="BE190" s="56">
        <v>0</v>
      </c>
      <c r="BF190" s="56">
        <v>0</v>
      </c>
      <c r="BG190" s="56">
        <v>0</v>
      </c>
      <c r="BH190" s="56">
        <v>0</v>
      </c>
      <c r="BI190" s="56">
        <v>0</v>
      </c>
      <c r="BJ190" s="56">
        <v>0</v>
      </c>
      <c r="BK190" s="56">
        <v>0</v>
      </c>
      <c r="BL190" s="56">
        <v>0</v>
      </c>
      <c r="BM190" s="56">
        <v>0</v>
      </c>
      <c r="BN190" s="56">
        <v>0</v>
      </c>
      <c r="BO190" s="56">
        <v>0</v>
      </c>
      <c r="BP190" s="56">
        <v>0</v>
      </c>
      <c r="BQ190" s="56">
        <v>0</v>
      </c>
      <c r="BR190" s="56">
        <v>0</v>
      </c>
      <c r="BS190" s="56">
        <v>0</v>
      </c>
      <c r="BT190" s="56">
        <v>0</v>
      </c>
      <c r="BU190" s="56">
        <v>0</v>
      </c>
      <c r="BV190" s="56">
        <v>0</v>
      </c>
      <c r="BW190" s="56">
        <v>0</v>
      </c>
      <c r="BX190" s="56">
        <v>0</v>
      </c>
      <c r="BY190" s="56">
        <v>0</v>
      </c>
      <c r="BZ190" s="56">
        <v>0</v>
      </c>
      <c r="CA190" s="56">
        <v>0</v>
      </c>
      <c r="CB190" s="56">
        <v>0</v>
      </c>
      <c r="CC190" s="56">
        <v>0</v>
      </c>
      <c r="CD190" s="56">
        <v>0</v>
      </c>
      <c r="CE190" s="56">
        <v>0</v>
      </c>
      <c r="CF190" s="56">
        <v>0</v>
      </c>
      <c r="CG190" s="56">
        <v>0</v>
      </c>
      <c r="CH190" s="56">
        <v>0</v>
      </c>
      <c r="CI190" s="56">
        <v>0</v>
      </c>
      <c r="CJ190" s="56">
        <v>0</v>
      </c>
      <c r="CK190" s="56">
        <v>0</v>
      </c>
      <c r="CL190" s="56">
        <v>0</v>
      </c>
      <c r="CM190" s="56">
        <v>0</v>
      </c>
      <c r="CN190" s="56">
        <v>0</v>
      </c>
      <c r="CO190" s="56">
        <v>0</v>
      </c>
      <c r="CP190" s="56">
        <v>0</v>
      </c>
      <c r="CQ190" s="56">
        <v>0</v>
      </c>
      <c r="CR190" s="56">
        <v>0</v>
      </c>
      <c r="CS190" s="56">
        <v>0</v>
      </c>
      <c r="CT190" s="56">
        <v>0</v>
      </c>
      <c r="CU190" s="56">
        <v>0</v>
      </c>
      <c r="CV190" s="56">
        <v>0</v>
      </c>
      <c r="CW190" s="56">
        <v>0</v>
      </c>
      <c r="CX190" s="56">
        <v>0</v>
      </c>
      <c r="CY190" s="56">
        <v>0</v>
      </c>
      <c r="CZ190" s="56">
        <v>0</v>
      </c>
      <c r="DA190" s="56">
        <v>0</v>
      </c>
      <c r="DB190" s="56">
        <v>0</v>
      </c>
      <c r="DC190" s="56">
        <v>0</v>
      </c>
      <c r="DD190" s="56">
        <v>0</v>
      </c>
      <c r="DE190" s="56">
        <v>0</v>
      </c>
      <c r="DF190" s="56">
        <v>0</v>
      </c>
      <c r="DG190" s="63">
        <v>0</v>
      </c>
    </row>
    <row r="191" spans="1:111" ht="15.4" customHeight="1">
      <c r="A191" s="92" t="s">
        <v>1692</v>
      </c>
      <c r="B191" s="93"/>
      <c r="C191" s="93"/>
      <c r="D191" s="57" t="s">
        <v>1693</v>
      </c>
      <c r="E191" s="56">
        <v>1162217</v>
      </c>
      <c r="F191" s="56">
        <v>0</v>
      </c>
      <c r="G191" s="56">
        <v>0</v>
      </c>
      <c r="H191" s="56">
        <v>0</v>
      </c>
      <c r="I191" s="56">
        <v>0</v>
      </c>
      <c r="J191" s="56">
        <v>0</v>
      </c>
      <c r="K191" s="56">
        <v>0</v>
      </c>
      <c r="L191" s="56">
        <v>0</v>
      </c>
      <c r="M191" s="56">
        <v>0</v>
      </c>
      <c r="N191" s="56">
        <v>0</v>
      </c>
      <c r="O191" s="56">
        <v>0</v>
      </c>
      <c r="P191" s="56">
        <v>0</v>
      </c>
      <c r="Q191" s="56">
        <v>0</v>
      </c>
      <c r="R191" s="56">
        <v>0</v>
      </c>
      <c r="S191" s="56">
        <v>0</v>
      </c>
      <c r="T191" s="56">
        <v>1162217</v>
      </c>
      <c r="U191" s="56">
        <v>17017</v>
      </c>
      <c r="V191" s="56">
        <v>0</v>
      </c>
      <c r="W191" s="56">
        <v>0</v>
      </c>
      <c r="X191" s="56">
        <v>0</v>
      </c>
      <c r="Y191" s="56">
        <v>0</v>
      </c>
      <c r="Z191" s="56">
        <v>0</v>
      </c>
      <c r="AA191" s="56">
        <v>41284.65</v>
      </c>
      <c r="AB191" s="56">
        <v>0</v>
      </c>
      <c r="AC191" s="56">
        <v>0</v>
      </c>
      <c r="AD191" s="56">
        <v>0</v>
      </c>
      <c r="AE191" s="56">
        <v>0</v>
      </c>
      <c r="AF191" s="56">
        <v>0</v>
      </c>
      <c r="AG191" s="56">
        <v>0</v>
      </c>
      <c r="AH191" s="56">
        <v>0</v>
      </c>
      <c r="AI191" s="56">
        <v>25200</v>
      </c>
      <c r="AJ191" s="56">
        <v>0</v>
      </c>
      <c r="AK191" s="56">
        <v>78715.350000000006</v>
      </c>
      <c r="AL191" s="56">
        <v>0</v>
      </c>
      <c r="AM191" s="56">
        <v>0</v>
      </c>
      <c r="AN191" s="56">
        <v>0</v>
      </c>
      <c r="AO191" s="56">
        <v>1000000</v>
      </c>
      <c r="AP191" s="56">
        <v>0</v>
      </c>
      <c r="AQ191" s="56">
        <v>0</v>
      </c>
      <c r="AR191" s="56">
        <v>0</v>
      </c>
      <c r="AS191" s="56">
        <v>0</v>
      </c>
      <c r="AT191" s="56">
        <v>0</v>
      </c>
      <c r="AU191" s="56">
        <v>0</v>
      </c>
      <c r="AV191" s="56">
        <v>0</v>
      </c>
      <c r="AW191" s="56">
        <v>0</v>
      </c>
      <c r="AX191" s="56">
        <v>0</v>
      </c>
      <c r="AY191" s="56">
        <v>0</v>
      </c>
      <c r="AZ191" s="56">
        <v>0</v>
      </c>
      <c r="BA191" s="56">
        <v>0</v>
      </c>
      <c r="BB191" s="56">
        <v>0</v>
      </c>
      <c r="BC191" s="56">
        <v>0</v>
      </c>
      <c r="BD191" s="56">
        <v>0</v>
      </c>
      <c r="BE191" s="56">
        <v>0</v>
      </c>
      <c r="BF191" s="56">
        <v>0</v>
      </c>
      <c r="BG191" s="56">
        <v>0</v>
      </c>
      <c r="BH191" s="56">
        <v>0</v>
      </c>
      <c r="BI191" s="56">
        <v>0</v>
      </c>
      <c r="BJ191" s="56">
        <v>0</v>
      </c>
      <c r="BK191" s="56">
        <v>0</v>
      </c>
      <c r="BL191" s="56">
        <v>0</v>
      </c>
      <c r="BM191" s="56">
        <v>0</v>
      </c>
      <c r="BN191" s="56">
        <v>0</v>
      </c>
      <c r="BO191" s="56">
        <v>0</v>
      </c>
      <c r="BP191" s="56">
        <v>0</v>
      </c>
      <c r="BQ191" s="56">
        <v>0</v>
      </c>
      <c r="BR191" s="56">
        <v>0</v>
      </c>
      <c r="BS191" s="56">
        <v>0</v>
      </c>
      <c r="BT191" s="56">
        <v>0</v>
      </c>
      <c r="BU191" s="56">
        <v>0</v>
      </c>
      <c r="BV191" s="56">
        <v>0</v>
      </c>
      <c r="BW191" s="56">
        <v>0</v>
      </c>
      <c r="BX191" s="56">
        <v>0</v>
      </c>
      <c r="BY191" s="56">
        <v>0</v>
      </c>
      <c r="BZ191" s="56">
        <v>0</v>
      </c>
      <c r="CA191" s="56">
        <v>0</v>
      </c>
      <c r="CB191" s="56">
        <v>0</v>
      </c>
      <c r="CC191" s="56">
        <v>0</v>
      </c>
      <c r="CD191" s="56">
        <v>0</v>
      </c>
      <c r="CE191" s="56">
        <v>0</v>
      </c>
      <c r="CF191" s="56">
        <v>0</v>
      </c>
      <c r="CG191" s="56">
        <v>0</v>
      </c>
      <c r="CH191" s="56">
        <v>0</v>
      </c>
      <c r="CI191" s="56">
        <v>0</v>
      </c>
      <c r="CJ191" s="56">
        <v>0</v>
      </c>
      <c r="CK191" s="56">
        <v>0</v>
      </c>
      <c r="CL191" s="56">
        <v>0</v>
      </c>
      <c r="CM191" s="56">
        <v>0</v>
      </c>
      <c r="CN191" s="56">
        <v>0</v>
      </c>
      <c r="CO191" s="56">
        <v>0</v>
      </c>
      <c r="CP191" s="56">
        <v>0</v>
      </c>
      <c r="CQ191" s="56">
        <v>0</v>
      </c>
      <c r="CR191" s="56">
        <v>0</v>
      </c>
      <c r="CS191" s="56">
        <v>0</v>
      </c>
      <c r="CT191" s="56">
        <v>0</v>
      </c>
      <c r="CU191" s="56">
        <v>0</v>
      </c>
      <c r="CV191" s="56">
        <v>0</v>
      </c>
      <c r="CW191" s="56">
        <v>0</v>
      </c>
      <c r="CX191" s="56">
        <v>0</v>
      </c>
      <c r="CY191" s="56">
        <v>0</v>
      </c>
      <c r="CZ191" s="56">
        <v>0</v>
      </c>
      <c r="DA191" s="56">
        <v>0</v>
      </c>
      <c r="DB191" s="56">
        <v>0</v>
      </c>
      <c r="DC191" s="56">
        <v>0</v>
      </c>
      <c r="DD191" s="56">
        <v>0</v>
      </c>
      <c r="DE191" s="56">
        <v>0</v>
      </c>
      <c r="DF191" s="56">
        <v>0</v>
      </c>
      <c r="DG191" s="63">
        <v>0</v>
      </c>
    </row>
    <row r="192" spans="1:111" ht="15.4" customHeight="1">
      <c r="A192" s="92" t="s">
        <v>1694</v>
      </c>
      <c r="B192" s="93"/>
      <c r="C192" s="93"/>
      <c r="D192" s="57" t="s">
        <v>1695</v>
      </c>
      <c r="E192" s="56">
        <v>1162217</v>
      </c>
      <c r="F192" s="56">
        <v>0</v>
      </c>
      <c r="G192" s="56">
        <v>0</v>
      </c>
      <c r="H192" s="56">
        <v>0</v>
      </c>
      <c r="I192" s="56">
        <v>0</v>
      </c>
      <c r="J192" s="56">
        <v>0</v>
      </c>
      <c r="K192" s="56">
        <v>0</v>
      </c>
      <c r="L192" s="56">
        <v>0</v>
      </c>
      <c r="M192" s="56">
        <v>0</v>
      </c>
      <c r="N192" s="56">
        <v>0</v>
      </c>
      <c r="O192" s="56">
        <v>0</v>
      </c>
      <c r="P192" s="56">
        <v>0</v>
      </c>
      <c r="Q192" s="56">
        <v>0</v>
      </c>
      <c r="R192" s="56">
        <v>0</v>
      </c>
      <c r="S192" s="56">
        <v>0</v>
      </c>
      <c r="T192" s="56">
        <v>1162217</v>
      </c>
      <c r="U192" s="56">
        <v>17017</v>
      </c>
      <c r="V192" s="56">
        <v>0</v>
      </c>
      <c r="W192" s="56">
        <v>0</v>
      </c>
      <c r="X192" s="56">
        <v>0</v>
      </c>
      <c r="Y192" s="56">
        <v>0</v>
      </c>
      <c r="Z192" s="56">
        <v>0</v>
      </c>
      <c r="AA192" s="56">
        <v>41284.65</v>
      </c>
      <c r="AB192" s="56">
        <v>0</v>
      </c>
      <c r="AC192" s="56">
        <v>0</v>
      </c>
      <c r="AD192" s="56">
        <v>0</v>
      </c>
      <c r="AE192" s="56">
        <v>0</v>
      </c>
      <c r="AF192" s="56">
        <v>0</v>
      </c>
      <c r="AG192" s="56">
        <v>0</v>
      </c>
      <c r="AH192" s="56">
        <v>0</v>
      </c>
      <c r="AI192" s="56">
        <v>25200</v>
      </c>
      <c r="AJ192" s="56">
        <v>0</v>
      </c>
      <c r="AK192" s="56">
        <v>78715.350000000006</v>
      </c>
      <c r="AL192" s="56">
        <v>0</v>
      </c>
      <c r="AM192" s="56">
        <v>0</v>
      </c>
      <c r="AN192" s="56">
        <v>0</v>
      </c>
      <c r="AO192" s="56">
        <v>1000000</v>
      </c>
      <c r="AP192" s="56">
        <v>0</v>
      </c>
      <c r="AQ192" s="56">
        <v>0</v>
      </c>
      <c r="AR192" s="56">
        <v>0</v>
      </c>
      <c r="AS192" s="56">
        <v>0</v>
      </c>
      <c r="AT192" s="56">
        <v>0</v>
      </c>
      <c r="AU192" s="56">
        <v>0</v>
      </c>
      <c r="AV192" s="56">
        <v>0</v>
      </c>
      <c r="AW192" s="56">
        <v>0</v>
      </c>
      <c r="AX192" s="56">
        <v>0</v>
      </c>
      <c r="AY192" s="56">
        <v>0</v>
      </c>
      <c r="AZ192" s="56">
        <v>0</v>
      </c>
      <c r="BA192" s="56">
        <v>0</v>
      </c>
      <c r="BB192" s="56">
        <v>0</v>
      </c>
      <c r="BC192" s="56">
        <v>0</v>
      </c>
      <c r="BD192" s="56">
        <v>0</v>
      </c>
      <c r="BE192" s="56">
        <v>0</v>
      </c>
      <c r="BF192" s="56">
        <v>0</v>
      </c>
      <c r="BG192" s="56">
        <v>0</v>
      </c>
      <c r="BH192" s="56">
        <v>0</v>
      </c>
      <c r="BI192" s="56">
        <v>0</v>
      </c>
      <c r="BJ192" s="56">
        <v>0</v>
      </c>
      <c r="BK192" s="56">
        <v>0</v>
      </c>
      <c r="BL192" s="56">
        <v>0</v>
      </c>
      <c r="BM192" s="56">
        <v>0</v>
      </c>
      <c r="BN192" s="56">
        <v>0</v>
      </c>
      <c r="BO192" s="56">
        <v>0</v>
      </c>
      <c r="BP192" s="56">
        <v>0</v>
      </c>
      <c r="BQ192" s="56">
        <v>0</v>
      </c>
      <c r="BR192" s="56">
        <v>0</v>
      </c>
      <c r="BS192" s="56">
        <v>0</v>
      </c>
      <c r="BT192" s="56">
        <v>0</v>
      </c>
      <c r="BU192" s="56">
        <v>0</v>
      </c>
      <c r="BV192" s="56">
        <v>0</v>
      </c>
      <c r="BW192" s="56">
        <v>0</v>
      </c>
      <c r="BX192" s="56">
        <v>0</v>
      </c>
      <c r="BY192" s="56">
        <v>0</v>
      </c>
      <c r="BZ192" s="56">
        <v>0</v>
      </c>
      <c r="CA192" s="56">
        <v>0</v>
      </c>
      <c r="CB192" s="56">
        <v>0</v>
      </c>
      <c r="CC192" s="56">
        <v>0</v>
      </c>
      <c r="CD192" s="56">
        <v>0</v>
      </c>
      <c r="CE192" s="56">
        <v>0</v>
      </c>
      <c r="CF192" s="56">
        <v>0</v>
      </c>
      <c r="CG192" s="56">
        <v>0</v>
      </c>
      <c r="CH192" s="56">
        <v>0</v>
      </c>
      <c r="CI192" s="56">
        <v>0</v>
      </c>
      <c r="CJ192" s="56">
        <v>0</v>
      </c>
      <c r="CK192" s="56">
        <v>0</v>
      </c>
      <c r="CL192" s="56">
        <v>0</v>
      </c>
      <c r="CM192" s="56">
        <v>0</v>
      </c>
      <c r="CN192" s="56">
        <v>0</v>
      </c>
      <c r="CO192" s="56">
        <v>0</v>
      </c>
      <c r="CP192" s="56">
        <v>0</v>
      </c>
      <c r="CQ192" s="56">
        <v>0</v>
      </c>
      <c r="CR192" s="56">
        <v>0</v>
      </c>
      <c r="CS192" s="56">
        <v>0</v>
      </c>
      <c r="CT192" s="56">
        <v>0</v>
      </c>
      <c r="CU192" s="56">
        <v>0</v>
      </c>
      <c r="CV192" s="56">
        <v>0</v>
      </c>
      <c r="CW192" s="56">
        <v>0</v>
      </c>
      <c r="CX192" s="56">
        <v>0</v>
      </c>
      <c r="CY192" s="56">
        <v>0</v>
      </c>
      <c r="CZ192" s="56">
        <v>0</v>
      </c>
      <c r="DA192" s="56">
        <v>0</v>
      </c>
      <c r="DB192" s="56">
        <v>0</v>
      </c>
      <c r="DC192" s="56">
        <v>0</v>
      </c>
      <c r="DD192" s="56">
        <v>0</v>
      </c>
      <c r="DE192" s="56">
        <v>0</v>
      </c>
      <c r="DF192" s="56">
        <v>0</v>
      </c>
      <c r="DG192" s="63">
        <v>0</v>
      </c>
    </row>
    <row r="193" spans="1:111" ht="15.4" customHeight="1">
      <c r="A193" s="92" t="s">
        <v>1696</v>
      </c>
      <c r="B193" s="93"/>
      <c r="C193" s="93"/>
      <c r="D193" s="57" t="s">
        <v>745</v>
      </c>
      <c r="E193" s="56">
        <v>154127902.81</v>
      </c>
      <c r="F193" s="56">
        <v>3874545.76</v>
      </c>
      <c r="G193" s="56">
        <v>809408.4</v>
      </c>
      <c r="H193" s="56">
        <v>1397416</v>
      </c>
      <c r="I193" s="56">
        <v>712492.01</v>
      </c>
      <c r="J193" s="56">
        <v>0</v>
      </c>
      <c r="K193" s="56">
        <v>93256</v>
      </c>
      <c r="L193" s="56">
        <v>174691.95</v>
      </c>
      <c r="M193" s="56">
        <v>69876.87</v>
      </c>
      <c r="N193" s="56">
        <v>70837.08</v>
      </c>
      <c r="O193" s="56">
        <v>0</v>
      </c>
      <c r="P193" s="56">
        <v>438172.51</v>
      </c>
      <c r="Q193" s="56">
        <v>0</v>
      </c>
      <c r="R193" s="56">
        <v>0</v>
      </c>
      <c r="S193" s="56">
        <v>108394.94</v>
      </c>
      <c r="T193" s="56">
        <v>148451700.72999999</v>
      </c>
      <c r="U193" s="56">
        <v>961746.84</v>
      </c>
      <c r="V193" s="56">
        <v>95818.34</v>
      </c>
      <c r="W193" s="56">
        <v>253901.2</v>
      </c>
      <c r="X193" s="56">
        <v>544</v>
      </c>
      <c r="Y193" s="56">
        <v>1000</v>
      </c>
      <c r="Z193" s="56">
        <v>143738.9</v>
      </c>
      <c r="AA193" s="56">
        <v>45817.37</v>
      </c>
      <c r="AB193" s="56">
        <v>0</v>
      </c>
      <c r="AC193" s="56">
        <v>5350</v>
      </c>
      <c r="AD193" s="56">
        <v>98182.05</v>
      </c>
      <c r="AE193" s="56">
        <v>0</v>
      </c>
      <c r="AF193" s="56">
        <v>919043.71</v>
      </c>
      <c r="AG193" s="56">
        <v>104494.5</v>
      </c>
      <c r="AH193" s="56">
        <v>47751</v>
      </c>
      <c r="AI193" s="56">
        <v>7740</v>
      </c>
      <c r="AJ193" s="56">
        <v>77369</v>
      </c>
      <c r="AK193" s="56">
        <v>144635.29999999999</v>
      </c>
      <c r="AL193" s="56">
        <v>0</v>
      </c>
      <c r="AM193" s="56">
        <v>120945</v>
      </c>
      <c r="AN193" s="56">
        <v>377758.4</v>
      </c>
      <c r="AO193" s="56">
        <v>144136416.81999999</v>
      </c>
      <c r="AP193" s="56">
        <v>21264.43</v>
      </c>
      <c r="AQ193" s="56">
        <v>0</v>
      </c>
      <c r="AR193" s="56">
        <v>0</v>
      </c>
      <c r="AS193" s="56">
        <v>119144</v>
      </c>
      <c r="AT193" s="56">
        <v>0</v>
      </c>
      <c r="AU193" s="56">
        <v>769039.87</v>
      </c>
      <c r="AV193" s="56">
        <v>0</v>
      </c>
      <c r="AW193" s="56">
        <v>0</v>
      </c>
      <c r="AX193" s="56">
        <v>0</v>
      </c>
      <c r="AY193" s="56">
        <v>0</v>
      </c>
      <c r="AZ193" s="56">
        <v>0</v>
      </c>
      <c r="BA193" s="56">
        <v>0</v>
      </c>
      <c r="BB193" s="56">
        <v>0</v>
      </c>
      <c r="BC193" s="56">
        <v>0</v>
      </c>
      <c r="BD193" s="56">
        <v>0</v>
      </c>
      <c r="BE193" s="56">
        <v>0</v>
      </c>
      <c r="BF193" s="56">
        <v>0</v>
      </c>
      <c r="BG193" s="56">
        <v>0</v>
      </c>
      <c r="BH193" s="56">
        <v>0</v>
      </c>
      <c r="BI193" s="56">
        <v>0</v>
      </c>
      <c r="BJ193" s="56">
        <v>0</v>
      </c>
      <c r="BK193" s="56">
        <v>0</v>
      </c>
      <c r="BL193" s="56">
        <v>0</v>
      </c>
      <c r="BM193" s="56">
        <v>0</v>
      </c>
      <c r="BN193" s="56">
        <v>0</v>
      </c>
      <c r="BO193" s="56">
        <v>0</v>
      </c>
      <c r="BP193" s="56">
        <v>0</v>
      </c>
      <c r="BQ193" s="56">
        <v>0</v>
      </c>
      <c r="BR193" s="56">
        <v>0</v>
      </c>
      <c r="BS193" s="56">
        <v>0</v>
      </c>
      <c r="BT193" s="56">
        <v>0</v>
      </c>
      <c r="BU193" s="56">
        <v>0</v>
      </c>
      <c r="BV193" s="56">
        <v>0</v>
      </c>
      <c r="BW193" s="56">
        <v>0</v>
      </c>
      <c r="BX193" s="56">
        <v>0</v>
      </c>
      <c r="BY193" s="56">
        <v>0</v>
      </c>
      <c r="BZ193" s="56">
        <v>1801656.3200000001</v>
      </c>
      <c r="CA193" s="56">
        <v>500000</v>
      </c>
      <c r="CB193" s="56">
        <v>355978</v>
      </c>
      <c r="CC193" s="56">
        <v>0</v>
      </c>
      <c r="CD193" s="56">
        <v>802678.32</v>
      </c>
      <c r="CE193" s="56">
        <v>0</v>
      </c>
      <c r="CF193" s="56">
        <v>143000</v>
      </c>
      <c r="CG193" s="56">
        <v>0</v>
      </c>
      <c r="CH193" s="56">
        <v>0</v>
      </c>
      <c r="CI193" s="56">
        <v>0</v>
      </c>
      <c r="CJ193" s="56">
        <v>0</v>
      </c>
      <c r="CK193" s="56">
        <v>0</v>
      </c>
      <c r="CL193" s="56">
        <v>0</v>
      </c>
      <c r="CM193" s="56">
        <v>0</v>
      </c>
      <c r="CN193" s="56">
        <v>0</v>
      </c>
      <c r="CO193" s="56">
        <v>0</v>
      </c>
      <c r="CP193" s="56">
        <v>0</v>
      </c>
      <c r="CQ193" s="56">
        <v>0</v>
      </c>
      <c r="CR193" s="56">
        <v>0</v>
      </c>
      <c r="CS193" s="56">
        <v>0</v>
      </c>
      <c r="CT193" s="56">
        <v>0</v>
      </c>
      <c r="CU193" s="56">
        <v>0</v>
      </c>
      <c r="CV193" s="56">
        <v>0</v>
      </c>
      <c r="CW193" s="56">
        <v>0</v>
      </c>
      <c r="CX193" s="56">
        <v>0</v>
      </c>
      <c r="CY193" s="56">
        <v>0</v>
      </c>
      <c r="CZ193" s="56">
        <v>0</v>
      </c>
      <c r="DA193" s="56">
        <v>0</v>
      </c>
      <c r="DB193" s="56">
        <v>0</v>
      </c>
      <c r="DC193" s="56">
        <v>0</v>
      </c>
      <c r="DD193" s="56">
        <v>0</v>
      </c>
      <c r="DE193" s="56">
        <v>0</v>
      </c>
      <c r="DF193" s="56">
        <v>0</v>
      </c>
      <c r="DG193" s="63">
        <v>0</v>
      </c>
    </row>
    <row r="194" spans="1:111" ht="15.4" customHeight="1">
      <c r="A194" s="92" t="s">
        <v>1697</v>
      </c>
      <c r="B194" s="93"/>
      <c r="C194" s="93"/>
      <c r="D194" s="57" t="s">
        <v>1698</v>
      </c>
      <c r="E194" s="56">
        <v>106928787.06999999</v>
      </c>
      <c r="F194" s="56">
        <v>2122926.41</v>
      </c>
      <c r="G194" s="56">
        <v>486473.4</v>
      </c>
      <c r="H194" s="56">
        <v>589613</v>
      </c>
      <c r="I194" s="56">
        <v>513411.5</v>
      </c>
      <c r="J194" s="56">
        <v>0</v>
      </c>
      <c r="K194" s="56">
        <v>93256</v>
      </c>
      <c r="L194" s="56">
        <v>0</v>
      </c>
      <c r="M194" s="56">
        <v>0</v>
      </c>
      <c r="N194" s="56">
        <v>0</v>
      </c>
      <c r="O194" s="56">
        <v>0</v>
      </c>
      <c r="P194" s="56">
        <v>438172.51</v>
      </c>
      <c r="Q194" s="56">
        <v>0</v>
      </c>
      <c r="R194" s="56">
        <v>0</v>
      </c>
      <c r="S194" s="56">
        <v>2000</v>
      </c>
      <c r="T194" s="56">
        <v>103185002.34</v>
      </c>
      <c r="U194" s="56">
        <v>13304.1</v>
      </c>
      <c r="V194" s="56">
        <v>36605.39</v>
      </c>
      <c r="W194" s="56">
        <v>0</v>
      </c>
      <c r="X194" s="56">
        <v>544</v>
      </c>
      <c r="Y194" s="56">
        <v>0</v>
      </c>
      <c r="Z194" s="56">
        <v>1400</v>
      </c>
      <c r="AA194" s="56">
        <v>40628.339999999997</v>
      </c>
      <c r="AB194" s="56">
        <v>0</v>
      </c>
      <c r="AC194" s="56">
        <v>5350</v>
      </c>
      <c r="AD194" s="56">
        <v>39461.050000000003</v>
      </c>
      <c r="AE194" s="56">
        <v>0</v>
      </c>
      <c r="AF194" s="56">
        <v>235306.51</v>
      </c>
      <c r="AG194" s="56">
        <v>28960</v>
      </c>
      <c r="AH194" s="56">
        <v>40646</v>
      </c>
      <c r="AI194" s="56">
        <v>2500</v>
      </c>
      <c r="AJ194" s="56">
        <v>40502</v>
      </c>
      <c r="AK194" s="56">
        <v>33627</v>
      </c>
      <c r="AL194" s="56">
        <v>0</v>
      </c>
      <c r="AM194" s="56">
        <v>0</v>
      </c>
      <c r="AN194" s="56">
        <v>217123.4</v>
      </c>
      <c r="AO194" s="56">
        <v>101665012.81999999</v>
      </c>
      <c r="AP194" s="56">
        <v>21264.43</v>
      </c>
      <c r="AQ194" s="56">
        <v>0</v>
      </c>
      <c r="AR194" s="56">
        <v>0</v>
      </c>
      <c r="AS194" s="56">
        <v>102500</v>
      </c>
      <c r="AT194" s="56">
        <v>0</v>
      </c>
      <c r="AU194" s="56">
        <v>660267.30000000005</v>
      </c>
      <c r="AV194" s="56">
        <v>0</v>
      </c>
      <c r="AW194" s="56">
        <v>0</v>
      </c>
      <c r="AX194" s="56">
        <v>0</v>
      </c>
      <c r="AY194" s="56">
        <v>0</v>
      </c>
      <c r="AZ194" s="56">
        <v>0</v>
      </c>
      <c r="BA194" s="56">
        <v>0</v>
      </c>
      <c r="BB194" s="56">
        <v>0</v>
      </c>
      <c r="BC194" s="56">
        <v>0</v>
      </c>
      <c r="BD194" s="56">
        <v>0</v>
      </c>
      <c r="BE194" s="56">
        <v>0</v>
      </c>
      <c r="BF194" s="56">
        <v>0</v>
      </c>
      <c r="BG194" s="56">
        <v>0</v>
      </c>
      <c r="BH194" s="56">
        <v>0</v>
      </c>
      <c r="BI194" s="56">
        <v>0</v>
      </c>
      <c r="BJ194" s="56">
        <v>0</v>
      </c>
      <c r="BK194" s="56">
        <v>0</v>
      </c>
      <c r="BL194" s="56">
        <v>0</v>
      </c>
      <c r="BM194" s="56">
        <v>0</v>
      </c>
      <c r="BN194" s="56">
        <v>0</v>
      </c>
      <c r="BO194" s="56">
        <v>0</v>
      </c>
      <c r="BP194" s="56">
        <v>0</v>
      </c>
      <c r="BQ194" s="56">
        <v>0</v>
      </c>
      <c r="BR194" s="56">
        <v>0</v>
      </c>
      <c r="BS194" s="56">
        <v>0</v>
      </c>
      <c r="BT194" s="56">
        <v>0</v>
      </c>
      <c r="BU194" s="56">
        <v>0</v>
      </c>
      <c r="BV194" s="56">
        <v>0</v>
      </c>
      <c r="BW194" s="56">
        <v>0</v>
      </c>
      <c r="BX194" s="56">
        <v>0</v>
      </c>
      <c r="BY194" s="56">
        <v>0</v>
      </c>
      <c r="BZ194" s="56">
        <v>1620858.32</v>
      </c>
      <c r="CA194" s="56">
        <v>500000</v>
      </c>
      <c r="CB194" s="56">
        <v>175180</v>
      </c>
      <c r="CC194" s="56">
        <v>0</v>
      </c>
      <c r="CD194" s="56">
        <v>802678.32</v>
      </c>
      <c r="CE194" s="56">
        <v>0</v>
      </c>
      <c r="CF194" s="56">
        <v>143000</v>
      </c>
      <c r="CG194" s="56">
        <v>0</v>
      </c>
      <c r="CH194" s="56">
        <v>0</v>
      </c>
      <c r="CI194" s="56">
        <v>0</v>
      </c>
      <c r="CJ194" s="56">
        <v>0</v>
      </c>
      <c r="CK194" s="56">
        <v>0</v>
      </c>
      <c r="CL194" s="56">
        <v>0</v>
      </c>
      <c r="CM194" s="56">
        <v>0</v>
      </c>
      <c r="CN194" s="56">
        <v>0</v>
      </c>
      <c r="CO194" s="56">
        <v>0</v>
      </c>
      <c r="CP194" s="56">
        <v>0</v>
      </c>
      <c r="CQ194" s="56">
        <v>0</v>
      </c>
      <c r="CR194" s="56">
        <v>0</v>
      </c>
      <c r="CS194" s="56">
        <v>0</v>
      </c>
      <c r="CT194" s="56">
        <v>0</v>
      </c>
      <c r="CU194" s="56">
        <v>0</v>
      </c>
      <c r="CV194" s="56">
        <v>0</v>
      </c>
      <c r="CW194" s="56">
        <v>0</v>
      </c>
      <c r="CX194" s="56">
        <v>0</v>
      </c>
      <c r="CY194" s="56">
        <v>0</v>
      </c>
      <c r="CZ194" s="56">
        <v>0</v>
      </c>
      <c r="DA194" s="56">
        <v>0</v>
      </c>
      <c r="DB194" s="56">
        <v>0</v>
      </c>
      <c r="DC194" s="56">
        <v>0</v>
      </c>
      <c r="DD194" s="56">
        <v>0</v>
      </c>
      <c r="DE194" s="56">
        <v>0</v>
      </c>
      <c r="DF194" s="56">
        <v>0</v>
      </c>
      <c r="DG194" s="63">
        <v>0</v>
      </c>
    </row>
    <row r="195" spans="1:111" ht="15.4" customHeight="1">
      <c r="A195" s="92" t="s">
        <v>1699</v>
      </c>
      <c r="B195" s="93"/>
      <c r="C195" s="93"/>
      <c r="D195" s="57" t="s">
        <v>1372</v>
      </c>
      <c r="E195" s="56">
        <v>2375455.31</v>
      </c>
      <c r="F195" s="56">
        <v>2122926.41</v>
      </c>
      <c r="G195" s="56">
        <v>486473.4</v>
      </c>
      <c r="H195" s="56">
        <v>589613</v>
      </c>
      <c r="I195" s="56">
        <v>513411.5</v>
      </c>
      <c r="J195" s="56">
        <v>0</v>
      </c>
      <c r="K195" s="56">
        <v>93256</v>
      </c>
      <c r="L195" s="56">
        <v>0</v>
      </c>
      <c r="M195" s="56">
        <v>0</v>
      </c>
      <c r="N195" s="56">
        <v>0</v>
      </c>
      <c r="O195" s="56">
        <v>0</v>
      </c>
      <c r="P195" s="56">
        <v>438172.51</v>
      </c>
      <c r="Q195" s="56">
        <v>0</v>
      </c>
      <c r="R195" s="56">
        <v>0</v>
      </c>
      <c r="S195" s="56">
        <v>2000</v>
      </c>
      <c r="T195" s="56">
        <v>242728.9</v>
      </c>
      <c r="U195" s="56">
        <v>4386.3</v>
      </c>
      <c r="V195" s="56">
        <v>0</v>
      </c>
      <c r="W195" s="56">
        <v>0</v>
      </c>
      <c r="X195" s="56">
        <v>388</v>
      </c>
      <c r="Y195" s="56">
        <v>0</v>
      </c>
      <c r="Z195" s="56">
        <v>0</v>
      </c>
      <c r="AA195" s="56">
        <v>40628.339999999997</v>
      </c>
      <c r="AB195" s="56">
        <v>0</v>
      </c>
      <c r="AC195" s="56">
        <v>0</v>
      </c>
      <c r="AD195" s="56">
        <v>24285.55</v>
      </c>
      <c r="AE195" s="56">
        <v>0</v>
      </c>
      <c r="AF195" s="56">
        <v>0</v>
      </c>
      <c r="AG195" s="56">
        <v>0</v>
      </c>
      <c r="AH195" s="56">
        <v>0</v>
      </c>
      <c r="AI195" s="56">
        <v>2500</v>
      </c>
      <c r="AJ195" s="56">
        <v>40502</v>
      </c>
      <c r="AK195" s="56">
        <v>0</v>
      </c>
      <c r="AL195" s="56">
        <v>0</v>
      </c>
      <c r="AM195" s="56">
        <v>0</v>
      </c>
      <c r="AN195" s="56">
        <v>4480</v>
      </c>
      <c r="AO195" s="56">
        <v>514.28</v>
      </c>
      <c r="AP195" s="56">
        <v>21264.43</v>
      </c>
      <c r="AQ195" s="56">
        <v>0</v>
      </c>
      <c r="AR195" s="56">
        <v>0</v>
      </c>
      <c r="AS195" s="56">
        <v>102500</v>
      </c>
      <c r="AT195" s="56">
        <v>0</v>
      </c>
      <c r="AU195" s="56">
        <v>1280</v>
      </c>
      <c r="AV195" s="56">
        <v>0</v>
      </c>
      <c r="AW195" s="56">
        <v>0</v>
      </c>
      <c r="AX195" s="56">
        <v>0</v>
      </c>
      <c r="AY195" s="56">
        <v>0</v>
      </c>
      <c r="AZ195" s="56">
        <v>0</v>
      </c>
      <c r="BA195" s="56">
        <v>0</v>
      </c>
      <c r="BB195" s="56">
        <v>0</v>
      </c>
      <c r="BC195" s="56">
        <v>0</v>
      </c>
      <c r="BD195" s="56">
        <v>0</v>
      </c>
      <c r="BE195" s="56">
        <v>0</v>
      </c>
      <c r="BF195" s="56">
        <v>0</v>
      </c>
      <c r="BG195" s="56">
        <v>0</v>
      </c>
      <c r="BH195" s="56">
        <v>0</v>
      </c>
      <c r="BI195" s="56">
        <v>0</v>
      </c>
      <c r="BJ195" s="56">
        <v>0</v>
      </c>
      <c r="BK195" s="56">
        <v>0</v>
      </c>
      <c r="BL195" s="56">
        <v>0</v>
      </c>
      <c r="BM195" s="56">
        <v>0</v>
      </c>
      <c r="BN195" s="56">
        <v>0</v>
      </c>
      <c r="BO195" s="56">
        <v>0</v>
      </c>
      <c r="BP195" s="56">
        <v>0</v>
      </c>
      <c r="BQ195" s="56">
        <v>0</v>
      </c>
      <c r="BR195" s="56">
        <v>0</v>
      </c>
      <c r="BS195" s="56">
        <v>0</v>
      </c>
      <c r="BT195" s="56">
        <v>0</v>
      </c>
      <c r="BU195" s="56">
        <v>0</v>
      </c>
      <c r="BV195" s="56">
        <v>0</v>
      </c>
      <c r="BW195" s="56">
        <v>0</v>
      </c>
      <c r="BX195" s="56">
        <v>0</v>
      </c>
      <c r="BY195" s="56">
        <v>0</v>
      </c>
      <c r="BZ195" s="56">
        <v>9800</v>
      </c>
      <c r="CA195" s="56">
        <v>0</v>
      </c>
      <c r="CB195" s="56">
        <v>9800</v>
      </c>
      <c r="CC195" s="56">
        <v>0</v>
      </c>
      <c r="CD195" s="56">
        <v>0</v>
      </c>
      <c r="CE195" s="56">
        <v>0</v>
      </c>
      <c r="CF195" s="56">
        <v>0</v>
      </c>
      <c r="CG195" s="56">
        <v>0</v>
      </c>
      <c r="CH195" s="56">
        <v>0</v>
      </c>
      <c r="CI195" s="56">
        <v>0</v>
      </c>
      <c r="CJ195" s="56">
        <v>0</v>
      </c>
      <c r="CK195" s="56">
        <v>0</v>
      </c>
      <c r="CL195" s="56">
        <v>0</v>
      </c>
      <c r="CM195" s="56">
        <v>0</v>
      </c>
      <c r="CN195" s="56">
        <v>0</v>
      </c>
      <c r="CO195" s="56">
        <v>0</v>
      </c>
      <c r="CP195" s="56">
        <v>0</v>
      </c>
      <c r="CQ195" s="56">
        <v>0</v>
      </c>
      <c r="CR195" s="56">
        <v>0</v>
      </c>
      <c r="CS195" s="56">
        <v>0</v>
      </c>
      <c r="CT195" s="56">
        <v>0</v>
      </c>
      <c r="CU195" s="56">
        <v>0</v>
      </c>
      <c r="CV195" s="56">
        <v>0</v>
      </c>
      <c r="CW195" s="56">
        <v>0</v>
      </c>
      <c r="CX195" s="56">
        <v>0</v>
      </c>
      <c r="CY195" s="56">
        <v>0</v>
      </c>
      <c r="CZ195" s="56">
        <v>0</v>
      </c>
      <c r="DA195" s="56">
        <v>0</v>
      </c>
      <c r="DB195" s="56">
        <v>0</v>
      </c>
      <c r="DC195" s="56">
        <v>0</v>
      </c>
      <c r="DD195" s="56">
        <v>0</v>
      </c>
      <c r="DE195" s="56">
        <v>0</v>
      </c>
      <c r="DF195" s="56">
        <v>0</v>
      </c>
      <c r="DG195" s="63">
        <v>0</v>
      </c>
    </row>
    <row r="196" spans="1:111" ht="15.4" customHeight="1">
      <c r="A196" s="92" t="s">
        <v>1700</v>
      </c>
      <c r="B196" s="93"/>
      <c r="C196" s="93"/>
      <c r="D196" s="57" t="s">
        <v>1701</v>
      </c>
      <c r="E196" s="56">
        <v>16307889.289999999</v>
      </c>
      <c r="F196" s="56">
        <v>0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56">
        <v>0</v>
      </c>
      <c r="M196" s="56">
        <v>0</v>
      </c>
      <c r="N196" s="56">
        <v>0</v>
      </c>
      <c r="O196" s="56">
        <v>0</v>
      </c>
      <c r="P196" s="56">
        <v>0</v>
      </c>
      <c r="Q196" s="56">
        <v>0</v>
      </c>
      <c r="R196" s="56">
        <v>0</v>
      </c>
      <c r="S196" s="56">
        <v>0</v>
      </c>
      <c r="T196" s="56">
        <v>16307889.289999999</v>
      </c>
      <c r="U196" s="56">
        <v>0</v>
      </c>
      <c r="V196" s="56">
        <v>0</v>
      </c>
      <c r="W196" s="56">
        <v>0</v>
      </c>
      <c r="X196" s="56">
        <v>0</v>
      </c>
      <c r="Y196" s="56">
        <v>0</v>
      </c>
      <c r="Z196" s="56">
        <v>0</v>
      </c>
      <c r="AA196" s="56">
        <v>0</v>
      </c>
      <c r="AB196" s="56">
        <v>0</v>
      </c>
      <c r="AC196" s="56">
        <v>0</v>
      </c>
      <c r="AD196" s="56">
        <v>0</v>
      </c>
      <c r="AE196" s="56">
        <v>0</v>
      </c>
      <c r="AF196" s="56">
        <v>0</v>
      </c>
      <c r="AG196" s="56">
        <v>0</v>
      </c>
      <c r="AH196" s="56">
        <v>0</v>
      </c>
      <c r="AI196" s="56">
        <v>0</v>
      </c>
      <c r="AJ196" s="56">
        <v>0</v>
      </c>
      <c r="AK196" s="56">
        <v>0</v>
      </c>
      <c r="AL196" s="56">
        <v>0</v>
      </c>
      <c r="AM196" s="56">
        <v>0</v>
      </c>
      <c r="AN196" s="56">
        <v>0</v>
      </c>
      <c r="AO196" s="56">
        <v>16307889.289999999</v>
      </c>
      <c r="AP196" s="56">
        <v>0</v>
      </c>
      <c r="AQ196" s="56">
        <v>0</v>
      </c>
      <c r="AR196" s="56">
        <v>0</v>
      </c>
      <c r="AS196" s="56">
        <v>0</v>
      </c>
      <c r="AT196" s="56">
        <v>0</v>
      </c>
      <c r="AU196" s="56">
        <v>0</v>
      </c>
      <c r="AV196" s="56">
        <v>0</v>
      </c>
      <c r="AW196" s="56">
        <v>0</v>
      </c>
      <c r="AX196" s="56">
        <v>0</v>
      </c>
      <c r="AY196" s="56">
        <v>0</v>
      </c>
      <c r="AZ196" s="56">
        <v>0</v>
      </c>
      <c r="BA196" s="56">
        <v>0</v>
      </c>
      <c r="BB196" s="56">
        <v>0</v>
      </c>
      <c r="BC196" s="56">
        <v>0</v>
      </c>
      <c r="BD196" s="56">
        <v>0</v>
      </c>
      <c r="BE196" s="56">
        <v>0</v>
      </c>
      <c r="BF196" s="56">
        <v>0</v>
      </c>
      <c r="BG196" s="56">
        <v>0</v>
      </c>
      <c r="BH196" s="56">
        <v>0</v>
      </c>
      <c r="BI196" s="56">
        <v>0</v>
      </c>
      <c r="BJ196" s="56">
        <v>0</v>
      </c>
      <c r="BK196" s="56">
        <v>0</v>
      </c>
      <c r="BL196" s="56">
        <v>0</v>
      </c>
      <c r="BM196" s="56">
        <v>0</v>
      </c>
      <c r="BN196" s="56">
        <v>0</v>
      </c>
      <c r="BO196" s="56">
        <v>0</v>
      </c>
      <c r="BP196" s="56">
        <v>0</v>
      </c>
      <c r="BQ196" s="56">
        <v>0</v>
      </c>
      <c r="BR196" s="56">
        <v>0</v>
      </c>
      <c r="BS196" s="56">
        <v>0</v>
      </c>
      <c r="BT196" s="56">
        <v>0</v>
      </c>
      <c r="BU196" s="56">
        <v>0</v>
      </c>
      <c r="BV196" s="56">
        <v>0</v>
      </c>
      <c r="BW196" s="56">
        <v>0</v>
      </c>
      <c r="BX196" s="56">
        <v>0</v>
      </c>
      <c r="BY196" s="56">
        <v>0</v>
      </c>
      <c r="BZ196" s="56">
        <v>0</v>
      </c>
      <c r="CA196" s="56">
        <v>0</v>
      </c>
      <c r="CB196" s="56">
        <v>0</v>
      </c>
      <c r="CC196" s="56">
        <v>0</v>
      </c>
      <c r="CD196" s="56">
        <v>0</v>
      </c>
      <c r="CE196" s="56">
        <v>0</v>
      </c>
      <c r="CF196" s="56">
        <v>0</v>
      </c>
      <c r="CG196" s="56">
        <v>0</v>
      </c>
      <c r="CH196" s="56">
        <v>0</v>
      </c>
      <c r="CI196" s="56">
        <v>0</v>
      </c>
      <c r="CJ196" s="56">
        <v>0</v>
      </c>
      <c r="CK196" s="56">
        <v>0</v>
      </c>
      <c r="CL196" s="56">
        <v>0</v>
      </c>
      <c r="CM196" s="56">
        <v>0</v>
      </c>
      <c r="CN196" s="56">
        <v>0</v>
      </c>
      <c r="CO196" s="56">
        <v>0</v>
      </c>
      <c r="CP196" s="56">
        <v>0</v>
      </c>
      <c r="CQ196" s="56">
        <v>0</v>
      </c>
      <c r="CR196" s="56">
        <v>0</v>
      </c>
      <c r="CS196" s="56">
        <v>0</v>
      </c>
      <c r="CT196" s="56">
        <v>0</v>
      </c>
      <c r="CU196" s="56">
        <v>0</v>
      </c>
      <c r="CV196" s="56">
        <v>0</v>
      </c>
      <c r="CW196" s="56">
        <v>0</v>
      </c>
      <c r="CX196" s="56">
        <v>0</v>
      </c>
      <c r="CY196" s="56">
        <v>0</v>
      </c>
      <c r="CZ196" s="56">
        <v>0</v>
      </c>
      <c r="DA196" s="56">
        <v>0</v>
      </c>
      <c r="DB196" s="56">
        <v>0</v>
      </c>
      <c r="DC196" s="56">
        <v>0</v>
      </c>
      <c r="DD196" s="56">
        <v>0</v>
      </c>
      <c r="DE196" s="56">
        <v>0</v>
      </c>
      <c r="DF196" s="56">
        <v>0</v>
      </c>
      <c r="DG196" s="63">
        <v>0</v>
      </c>
    </row>
    <row r="197" spans="1:111" ht="15.4" customHeight="1">
      <c r="A197" s="92" t="s">
        <v>1702</v>
      </c>
      <c r="B197" s="93"/>
      <c r="C197" s="93"/>
      <c r="D197" s="57" t="s">
        <v>1703</v>
      </c>
      <c r="E197" s="56">
        <v>1000000</v>
      </c>
      <c r="F197" s="56">
        <v>0</v>
      </c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56">
        <v>0</v>
      </c>
      <c r="R197" s="56">
        <v>0</v>
      </c>
      <c r="S197" s="56">
        <v>0</v>
      </c>
      <c r="T197" s="56">
        <v>1000000</v>
      </c>
      <c r="U197" s="56">
        <v>0</v>
      </c>
      <c r="V197" s="56">
        <v>0</v>
      </c>
      <c r="W197" s="56">
        <v>0</v>
      </c>
      <c r="X197" s="56">
        <v>0</v>
      </c>
      <c r="Y197" s="56">
        <v>0</v>
      </c>
      <c r="Z197" s="56">
        <v>0</v>
      </c>
      <c r="AA197" s="56">
        <v>0</v>
      </c>
      <c r="AB197" s="56">
        <v>0</v>
      </c>
      <c r="AC197" s="56">
        <v>0</v>
      </c>
      <c r="AD197" s="56">
        <v>0</v>
      </c>
      <c r="AE197" s="56">
        <v>0</v>
      </c>
      <c r="AF197" s="56">
        <v>0</v>
      </c>
      <c r="AG197" s="56">
        <v>0</v>
      </c>
      <c r="AH197" s="56">
        <v>0</v>
      </c>
      <c r="AI197" s="56">
        <v>0</v>
      </c>
      <c r="AJ197" s="56">
        <v>0</v>
      </c>
      <c r="AK197" s="56">
        <v>0</v>
      </c>
      <c r="AL197" s="56">
        <v>0</v>
      </c>
      <c r="AM197" s="56">
        <v>0</v>
      </c>
      <c r="AN197" s="56">
        <v>0</v>
      </c>
      <c r="AO197" s="56">
        <v>1000000</v>
      </c>
      <c r="AP197" s="56">
        <v>0</v>
      </c>
      <c r="AQ197" s="56">
        <v>0</v>
      </c>
      <c r="AR197" s="56">
        <v>0</v>
      </c>
      <c r="AS197" s="56">
        <v>0</v>
      </c>
      <c r="AT197" s="56">
        <v>0</v>
      </c>
      <c r="AU197" s="56">
        <v>0</v>
      </c>
      <c r="AV197" s="56">
        <v>0</v>
      </c>
      <c r="AW197" s="56">
        <v>0</v>
      </c>
      <c r="AX197" s="56">
        <v>0</v>
      </c>
      <c r="AY197" s="56">
        <v>0</v>
      </c>
      <c r="AZ197" s="56">
        <v>0</v>
      </c>
      <c r="BA197" s="56">
        <v>0</v>
      </c>
      <c r="BB197" s="56">
        <v>0</v>
      </c>
      <c r="BC197" s="56">
        <v>0</v>
      </c>
      <c r="BD197" s="56">
        <v>0</v>
      </c>
      <c r="BE197" s="56">
        <v>0</v>
      </c>
      <c r="BF197" s="56">
        <v>0</v>
      </c>
      <c r="BG197" s="56">
        <v>0</v>
      </c>
      <c r="BH197" s="56">
        <v>0</v>
      </c>
      <c r="BI197" s="56">
        <v>0</v>
      </c>
      <c r="BJ197" s="56">
        <v>0</v>
      </c>
      <c r="BK197" s="56">
        <v>0</v>
      </c>
      <c r="BL197" s="56">
        <v>0</v>
      </c>
      <c r="BM197" s="56">
        <v>0</v>
      </c>
      <c r="BN197" s="56">
        <v>0</v>
      </c>
      <c r="BO197" s="56">
        <v>0</v>
      </c>
      <c r="BP197" s="56">
        <v>0</v>
      </c>
      <c r="BQ197" s="56">
        <v>0</v>
      </c>
      <c r="BR197" s="56">
        <v>0</v>
      </c>
      <c r="BS197" s="56">
        <v>0</v>
      </c>
      <c r="BT197" s="56">
        <v>0</v>
      </c>
      <c r="BU197" s="56">
        <v>0</v>
      </c>
      <c r="BV197" s="56">
        <v>0</v>
      </c>
      <c r="BW197" s="56">
        <v>0</v>
      </c>
      <c r="BX197" s="56">
        <v>0</v>
      </c>
      <c r="BY197" s="56">
        <v>0</v>
      </c>
      <c r="BZ197" s="56">
        <v>0</v>
      </c>
      <c r="CA197" s="56">
        <v>0</v>
      </c>
      <c r="CB197" s="56">
        <v>0</v>
      </c>
      <c r="CC197" s="56">
        <v>0</v>
      </c>
      <c r="CD197" s="56">
        <v>0</v>
      </c>
      <c r="CE197" s="56">
        <v>0</v>
      </c>
      <c r="CF197" s="56">
        <v>0</v>
      </c>
      <c r="CG197" s="56">
        <v>0</v>
      </c>
      <c r="CH197" s="56">
        <v>0</v>
      </c>
      <c r="CI197" s="56">
        <v>0</v>
      </c>
      <c r="CJ197" s="56">
        <v>0</v>
      </c>
      <c r="CK197" s="56">
        <v>0</v>
      </c>
      <c r="CL197" s="56">
        <v>0</v>
      </c>
      <c r="CM197" s="56">
        <v>0</v>
      </c>
      <c r="CN197" s="56">
        <v>0</v>
      </c>
      <c r="CO197" s="56">
        <v>0</v>
      </c>
      <c r="CP197" s="56">
        <v>0</v>
      </c>
      <c r="CQ197" s="56">
        <v>0</v>
      </c>
      <c r="CR197" s="56">
        <v>0</v>
      </c>
      <c r="CS197" s="56">
        <v>0</v>
      </c>
      <c r="CT197" s="56">
        <v>0</v>
      </c>
      <c r="CU197" s="56">
        <v>0</v>
      </c>
      <c r="CV197" s="56">
        <v>0</v>
      </c>
      <c r="CW197" s="56">
        <v>0</v>
      </c>
      <c r="CX197" s="56">
        <v>0</v>
      </c>
      <c r="CY197" s="56">
        <v>0</v>
      </c>
      <c r="CZ197" s="56">
        <v>0</v>
      </c>
      <c r="DA197" s="56">
        <v>0</v>
      </c>
      <c r="DB197" s="56">
        <v>0</v>
      </c>
      <c r="DC197" s="56">
        <v>0</v>
      </c>
      <c r="DD197" s="56">
        <v>0</v>
      </c>
      <c r="DE197" s="56">
        <v>0</v>
      </c>
      <c r="DF197" s="56">
        <v>0</v>
      </c>
      <c r="DG197" s="63">
        <v>0</v>
      </c>
    </row>
    <row r="198" spans="1:111" ht="15.4" customHeight="1">
      <c r="A198" s="92" t="s">
        <v>1704</v>
      </c>
      <c r="B198" s="93"/>
      <c r="C198" s="93"/>
      <c r="D198" s="57" t="s">
        <v>1705</v>
      </c>
      <c r="E198" s="56">
        <v>6400000</v>
      </c>
      <c r="F198" s="56">
        <v>0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56">
        <v>0</v>
      </c>
      <c r="R198" s="56">
        <v>0</v>
      </c>
      <c r="S198" s="56">
        <v>0</v>
      </c>
      <c r="T198" s="56">
        <v>6400000</v>
      </c>
      <c r="U198" s="56">
        <v>0</v>
      </c>
      <c r="V198" s="56">
        <v>0</v>
      </c>
      <c r="W198" s="56">
        <v>0</v>
      </c>
      <c r="X198" s="56">
        <v>0</v>
      </c>
      <c r="Y198" s="56">
        <v>0</v>
      </c>
      <c r="Z198" s="56">
        <v>0</v>
      </c>
      <c r="AA198" s="56">
        <v>0</v>
      </c>
      <c r="AB198" s="56">
        <v>0</v>
      </c>
      <c r="AC198" s="56">
        <v>0</v>
      </c>
      <c r="AD198" s="56">
        <v>0</v>
      </c>
      <c r="AE198" s="56">
        <v>0</v>
      </c>
      <c r="AF198" s="56">
        <v>0</v>
      </c>
      <c r="AG198" s="56">
        <v>0</v>
      </c>
      <c r="AH198" s="56">
        <v>0</v>
      </c>
      <c r="AI198" s="56">
        <v>0</v>
      </c>
      <c r="AJ198" s="56">
        <v>0</v>
      </c>
      <c r="AK198" s="56">
        <v>0</v>
      </c>
      <c r="AL198" s="56">
        <v>0</v>
      </c>
      <c r="AM198" s="56">
        <v>0</v>
      </c>
      <c r="AN198" s="56">
        <v>0</v>
      </c>
      <c r="AO198" s="56">
        <v>6400000</v>
      </c>
      <c r="AP198" s="56">
        <v>0</v>
      </c>
      <c r="AQ198" s="56">
        <v>0</v>
      </c>
      <c r="AR198" s="56">
        <v>0</v>
      </c>
      <c r="AS198" s="56">
        <v>0</v>
      </c>
      <c r="AT198" s="56">
        <v>0</v>
      </c>
      <c r="AU198" s="56">
        <v>0</v>
      </c>
      <c r="AV198" s="56">
        <v>0</v>
      </c>
      <c r="AW198" s="56">
        <v>0</v>
      </c>
      <c r="AX198" s="56">
        <v>0</v>
      </c>
      <c r="AY198" s="56">
        <v>0</v>
      </c>
      <c r="AZ198" s="56">
        <v>0</v>
      </c>
      <c r="BA198" s="56">
        <v>0</v>
      </c>
      <c r="BB198" s="56">
        <v>0</v>
      </c>
      <c r="BC198" s="56">
        <v>0</v>
      </c>
      <c r="BD198" s="56">
        <v>0</v>
      </c>
      <c r="BE198" s="56">
        <v>0</v>
      </c>
      <c r="BF198" s="56">
        <v>0</v>
      </c>
      <c r="BG198" s="56">
        <v>0</v>
      </c>
      <c r="BH198" s="56">
        <v>0</v>
      </c>
      <c r="BI198" s="56">
        <v>0</v>
      </c>
      <c r="BJ198" s="56">
        <v>0</v>
      </c>
      <c r="BK198" s="56">
        <v>0</v>
      </c>
      <c r="BL198" s="56">
        <v>0</v>
      </c>
      <c r="BM198" s="56">
        <v>0</v>
      </c>
      <c r="BN198" s="56">
        <v>0</v>
      </c>
      <c r="BO198" s="56">
        <v>0</v>
      </c>
      <c r="BP198" s="56">
        <v>0</v>
      </c>
      <c r="BQ198" s="56">
        <v>0</v>
      </c>
      <c r="BR198" s="56">
        <v>0</v>
      </c>
      <c r="BS198" s="56">
        <v>0</v>
      </c>
      <c r="BT198" s="56">
        <v>0</v>
      </c>
      <c r="BU198" s="56">
        <v>0</v>
      </c>
      <c r="BV198" s="56">
        <v>0</v>
      </c>
      <c r="BW198" s="56">
        <v>0</v>
      </c>
      <c r="BX198" s="56">
        <v>0</v>
      </c>
      <c r="BY198" s="56">
        <v>0</v>
      </c>
      <c r="BZ198" s="56">
        <v>0</v>
      </c>
      <c r="CA198" s="56">
        <v>0</v>
      </c>
      <c r="CB198" s="56">
        <v>0</v>
      </c>
      <c r="CC198" s="56">
        <v>0</v>
      </c>
      <c r="CD198" s="56">
        <v>0</v>
      </c>
      <c r="CE198" s="56">
        <v>0</v>
      </c>
      <c r="CF198" s="56">
        <v>0</v>
      </c>
      <c r="CG198" s="56">
        <v>0</v>
      </c>
      <c r="CH198" s="56">
        <v>0</v>
      </c>
      <c r="CI198" s="56">
        <v>0</v>
      </c>
      <c r="CJ198" s="56">
        <v>0</v>
      </c>
      <c r="CK198" s="56">
        <v>0</v>
      </c>
      <c r="CL198" s="56">
        <v>0</v>
      </c>
      <c r="CM198" s="56">
        <v>0</v>
      </c>
      <c r="CN198" s="56">
        <v>0</v>
      </c>
      <c r="CO198" s="56">
        <v>0</v>
      </c>
      <c r="CP198" s="56">
        <v>0</v>
      </c>
      <c r="CQ198" s="56">
        <v>0</v>
      </c>
      <c r="CR198" s="56">
        <v>0</v>
      </c>
      <c r="CS198" s="56">
        <v>0</v>
      </c>
      <c r="CT198" s="56">
        <v>0</v>
      </c>
      <c r="CU198" s="56">
        <v>0</v>
      </c>
      <c r="CV198" s="56">
        <v>0</v>
      </c>
      <c r="CW198" s="56">
        <v>0</v>
      </c>
      <c r="CX198" s="56">
        <v>0</v>
      </c>
      <c r="CY198" s="56">
        <v>0</v>
      </c>
      <c r="CZ198" s="56">
        <v>0</v>
      </c>
      <c r="DA198" s="56">
        <v>0</v>
      </c>
      <c r="DB198" s="56">
        <v>0</v>
      </c>
      <c r="DC198" s="56">
        <v>0</v>
      </c>
      <c r="DD198" s="56">
        <v>0</v>
      </c>
      <c r="DE198" s="56">
        <v>0</v>
      </c>
      <c r="DF198" s="56">
        <v>0</v>
      </c>
      <c r="DG198" s="63">
        <v>0</v>
      </c>
    </row>
    <row r="199" spans="1:111" ht="15.4" customHeight="1">
      <c r="A199" s="92" t="s">
        <v>1706</v>
      </c>
      <c r="B199" s="93"/>
      <c r="C199" s="93"/>
      <c r="D199" s="57" t="s">
        <v>1707</v>
      </c>
      <c r="E199" s="56">
        <v>4900000</v>
      </c>
      <c r="F199" s="56">
        <v>0</v>
      </c>
      <c r="G199" s="56">
        <v>0</v>
      </c>
      <c r="H199" s="56">
        <v>0</v>
      </c>
      <c r="I199" s="56">
        <v>0</v>
      </c>
      <c r="J199" s="56">
        <v>0</v>
      </c>
      <c r="K199" s="56">
        <v>0</v>
      </c>
      <c r="L199" s="56">
        <v>0</v>
      </c>
      <c r="M199" s="56">
        <v>0</v>
      </c>
      <c r="N199" s="56">
        <v>0</v>
      </c>
      <c r="O199" s="56">
        <v>0</v>
      </c>
      <c r="P199" s="56">
        <v>0</v>
      </c>
      <c r="Q199" s="56">
        <v>0</v>
      </c>
      <c r="R199" s="56">
        <v>0</v>
      </c>
      <c r="S199" s="56">
        <v>0</v>
      </c>
      <c r="T199" s="56">
        <v>4900000</v>
      </c>
      <c r="U199" s="56">
        <v>0</v>
      </c>
      <c r="V199" s="56">
        <v>0</v>
      </c>
      <c r="W199" s="56">
        <v>0</v>
      </c>
      <c r="X199" s="56">
        <v>0</v>
      </c>
      <c r="Y199" s="56">
        <v>0</v>
      </c>
      <c r="Z199" s="56">
        <v>0</v>
      </c>
      <c r="AA199" s="56">
        <v>0</v>
      </c>
      <c r="AB199" s="56">
        <v>0</v>
      </c>
      <c r="AC199" s="56">
        <v>0</v>
      </c>
      <c r="AD199" s="56">
        <v>0</v>
      </c>
      <c r="AE199" s="56">
        <v>0</v>
      </c>
      <c r="AF199" s="56">
        <v>190000</v>
      </c>
      <c r="AG199" s="56">
        <v>10000</v>
      </c>
      <c r="AH199" s="56">
        <v>0</v>
      </c>
      <c r="AI199" s="56">
        <v>0</v>
      </c>
      <c r="AJ199" s="56">
        <v>0</v>
      </c>
      <c r="AK199" s="56">
        <v>0</v>
      </c>
      <c r="AL199" s="56">
        <v>0</v>
      </c>
      <c r="AM199" s="56">
        <v>0</v>
      </c>
      <c r="AN199" s="56">
        <v>0</v>
      </c>
      <c r="AO199" s="56">
        <v>4700000</v>
      </c>
      <c r="AP199" s="56">
        <v>0</v>
      </c>
      <c r="AQ199" s="56">
        <v>0</v>
      </c>
      <c r="AR199" s="56">
        <v>0</v>
      </c>
      <c r="AS199" s="56">
        <v>0</v>
      </c>
      <c r="AT199" s="56">
        <v>0</v>
      </c>
      <c r="AU199" s="56">
        <v>0</v>
      </c>
      <c r="AV199" s="56">
        <v>0</v>
      </c>
      <c r="AW199" s="56">
        <v>0</v>
      </c>
      <c r="AX199" s="56">
        <v>0</v>
      </c>
      <c r="AY199" s="56">
        <v>0</v>
      </c>
      <c r="AZ199" s="56">
        <v>0</v>
      </c>
      <c r="BA199" s="56">
        <v>0</v>
      </c>
      <c r="BB199" s="56">
        <v>0</v>
      </c>
      <c r="BC199" s="56">
        <v>0</v>
      </c>
      <c r="BD199" s="56">
        <v>0</v>
      </c>
      <c r="BE199" s="56">
        <v>0</v>
      </c>
      <c r="BF199" s="56">
        <v>0</v>
      </c>
      <c r="BG199" s="56">
        <v>0</v>
      </c>
      <c r="BH199" s="56">
        <v>0</v>
      </c>
      <c r="BI199" s="56">
        <v>0</v>
      </c>
      <c r="BJ199" s="56">
        <v>0</v>
      </c>
      <c r="BK199" s="56">
        <v>0</v>
      </c>
      <c r="BL199" s="56">
        <v>0</v>
      </c>
      <c r="BM199" s="56">
        <v>0</v>
      </c>
      <c r="BN199" s="56">
        <v>0</v>
      </c>
      <c r="BO199" s="56">
        <v>0</v>
      </c>
      <c r="BP199" s="56">
        <v>0</v>
      </c>
      <c r="BQ199" s="56">
        <v>0</v>
      </c>
      <c r="BR199" s="56">
        <v>0</v>
      </c>
      <c r="BS199" s="56">
        <v>0</v>
      </c>
      <c r="BT199" s="56">
        <v>0</v>
      </c>
      <c r="BU199" s="56">
        <v>0</v>
      </c>
      <c r="BV199" s="56">
        <v>0</v>
      </c>
      <c r="BW199" s="56">
        <v>0</v>
      </c>
      <c r="BX199" s="56">
        <v>0</v>
      </c>
      <c r="BY199" s="56">
        <v>0</v>
      </c>
      <c r="BZ199" s="56">
        <v>0</v>
      </c>
      <c r="CA199" s="56">
        <v>0</v>
      </c>
      <c r="CB199" s="56">
        <v>0</v>
      </c>
      <c r="CC199" s="56">
        <v>0</v>
      </c>
      <c r="CD199" s="56">
        <v>0</v>
      </c>
      <c r="CE199" s="56">
        <v>0</v>
      </c>
      <c r="CF199" s="56">
        <v>0</v>
      </c>
      <c r="CG199" s="56">
        <v>0</v>
      </c>
      <c r="CH199" s="56">
        <v>0</v>
      </c>
      <c r="CI199" s="56">
        <v>0</v>
      </c>
      <c r="CJ199" s="56">
        <v>0</v>
      </c>
      <c r="CK199" s="56">
        <v>0</v>
      </c>
      <c r="CL199" s="56">
        <v>0</v>
      </c>
      <c r="CM199" s="56">
        <v>0</v>
      </c>
      <c r="CN199" s="56">
        <v>0</v>
      </c>
      <c r="CO199" s="56">
        <v>0</v>
      </c>
      <c r="CP199" s="56">
        <v>0</v>
      </c>
      <c r="CQ199" s="56">
        <v>0</v>
      </c>
      <c r="CR199" s="56">
        <v>0</v>
      </c>
      <c r="CS199" s="56">
        <v>0</v>
      </c>
      <c r="CT199" s="56">
        <v>0</v>
      </c>
      <c r="CU199" s="56">
        <v>0</v>
      </c>
      <c r="CV199" s="56">
        <v>0</v>
      </c>
      <c r="CW199" s="56">
        <v>0</v>
      </c>
      <c r="CX199" s="56">
        <v>0</v>
      </c>
      <c r="CY199" s="56">
        <v>0</v>
      </c>
      <c r="CZ199" s="56">
        <v>0</v>
      </c>
      <c r="DA199" s="56">
        <v>0</v>
      </c>
      <c r="DB199" s="56">
        <v>0</v>
      </c>
      <c r="DC199" s="56">
        <v>0</v>
      </c>
      <c r="DD199" s="56">
        <v>0</v>
      </c>
      <c r="DE199" s="56">
        <v>0</v>
      </c>
      <c r="DF199" s="56">
        <v>0</v>
      </c>
      <c r="DG199" s="63">
        <v>0</v>
      </c>
    </row>
    <row r="200" spans="1:111" ht="15.4" customHeight="1">
      <c r="A200" s="92" t="s">
        <v>1708</v>
      </c>
      <c r="B200" s="93"/>
      <c r="C200" s="93"/>
      <c r="D200" s="57" t="s">
        <v>1709</v>
      </c>
      <c r="E200" s="56">
        <v>400000</v>
      </c>
      <c r="F200" s="56">
        <v>0</v>
      </c>
      <c r="G200" s="56">
        <v>0</v>
      </c>
      <c r="H200" s="56">
        <v>0</v>
      </c>
      <c r="I200" s="56">
        <v>0</v>
      </c>
      <c r="J200" s="56">
        <v>0</v>
      </c>
      <c r="K200" s="56">
        <v>0</v>
      </c>
      <c r="L200" s="56">
        <v>0</v>
      </c>
      <c r="M200" s="56">
        <v>0</v>
      </c>
      <c r="N200" s="56">
        <v>0</v>
      </c>
      <c r="O200" s="56">
        <v>0</v>
      </c>
      <c r="P200" s="56">
        <v>0</v>
      </c>
      <c r="Q200" s="56">
        <v>0</v>
      </c>
      <c r="R200" s="56">
        <v>0</v>
      </c>
      <c r="S200" s="56">
        <v>0</v>
      </c>
      <c r="T200" s="56">
        <v>400000</v>
      </c>
      <c r="U200" s="56">
        <v>0</v>
      </c>
      <c r="V200" s="56">
        <v>0</v>
      </c>
      <c r="W200" s="56">
        <v>0</v>
      </c>
      <c r="X200" s="56">
        <v>0</v>
      </c>
      <c r="Y200" s="56">
        <v>0</v>
      </c>
      <c r="Z200" s="56">
        <v>0</v>
      </c>
      <c r="AA200" s="56">
        <v>0</v>
      </c>
      <c r="AB200" s="56">
        <v>0</v>
      </c>
      <c r="AC200" s="56">
        <v>0</v>
      </c>
      <c r="AD200" s="56">
        <v>0</v>
      </c>
      <c r="AE200" s="56">
        <v>0</v>
      </c>
      <c r="AF200" s="56">
        <v>0</v>
      </c>
      <c r="AG200" s="56">
        <v>0</v>
      </c>
      <c r="AH200" s="56">
        <v>0</v>
      </c>
      <c r="AI200" s="56">
        <v>0</v>
      </c>
      <c r="AJ200" s="56">
        <v>0</v>
      </c>
      <c r="AK200" s="56">
        <v>0</v>
      </c>
      <c r="AL200" s="56">
        <v>0</v>
      </c>
      <c r="AM200" s="56">
        <v>0</v>
      </c>
      <c r="AN200" s="56">
        <v>0</v>
      </c>
      <c r="AO200" s="56">
        <v>400000</v>
      </c>
      <c r="AP200" s="56">
        <v>0</v>
      </c>
      <c r="AQ200" s="56">
        <v>0</v>
      </c>
      <c r="AR200" s="56">
        <v>0</v>
      </c>
      <c r="AS200" s="56">
        <v>0</v>
      </c>
      <c r="AT200" s="56">
        <v>0</v>
      </c>
      <c r="AU200" s="56">
        <v>0</v>
      </c>
      <c r="AV200" s="56">
        <v>0</v>
      </c>
      <c r="AW200" s="56">
        <v>0</v>
      </c>
      <c r="AX200" s="56">
        <v>0</v>
      </c>
      <c r="AY200" s="56">
        <v>0</v>
      </c>
      <c r="AZ200" s="56">
        <v>0</v>
      </c>
      <c r="BA200" s="56">
        <v>0</v>
      </c>
      <c r="BB200" s="56">
        <v>0</v>
      </c>
      <c r="BC200" s="56">
        <v>0</v>
      </c>
      <c r="BD200" s="56">
        <v>0</v>
      </c>
      <c r="BE200" s="56">
        <v>0</v>
      </c>
      <c r="BF200" s="56">
        <v>0</v>
      </c>
      <c r="BG200" s="56">
        <v>0</v>
      </c>
      <c r="BH200" s="56">
        <v>0</v>
      </c>
      <c r="BI200" s="56">
        <v>0</v>
      </c>
      <c r="BJ200" s="56">
        <v>0</v>
      </c>
      <c r="BK200" s="56">
        <v>0</v>
      </c>
      <c r="BL200" s="56">
        <v>0</v>
      </c>
      <c r="BM200" s="56">
        <v>0</v>
      </c>
      <c r="BN200" s="56">
        <v>0</v>
      </c>
      <c r="BO200" s="56">
        <v>0</v>
      </c>
      <c r="BP200" s="56">
        <v>0</v>
      </c>
      <c r="BQ200" s="56">
        <v>0</v>
      </c>
      <c r="BR200" s="56">
        <v>0</v>
      </c>
      <c r="BS200" s="56">
        <v>0</v>
      </c>
      <c r="BT200" s="56">
        <v>0</v>
      </c>
      <c r="BU200" s="56">
        <v>0</v>
      </c>
      <c r="BV200" s="56">
        <v>0</v>
      </c>
      <c r="BW200" s="56">
        <v>0</v>
      </c>
      <c r="BX200" s="56">
        <v>0</v>
      </c>
      <c r="BY200" s="56">
        <v>0</v>
      </c>
      <c r="BZ200" s="56">
        <v>0</v>
      </c>
      <c r="CA200" s="56">
        <v>0</v>
      </c>
      <c r="CB200" s="56">
        <v>0</v>
      </c>
      <c r="CC200" s="56">
        <v>0</v>
      </c>
      <c r="CD200" s="56">
        <v>0</v>
      </c>
      <c r="CE200" s="56">
        <v>0</v>
      </c>
      <c r="CF200" s="56">
        <v>0</v>
      </c>
      <c r="CG200" s="56">
        <v>0</v>
      </c>
      <c r="CH200" s="56">
        <v>0</v>
      </c>
      <c r="CI200" s="56">
        <v>0</v>
      </c>
      <c r="CJ200" s="56">
        <v>0</v>
      </c>
      <c r="CK200" s="56">
        <v>0</v>
      </c>
      <c r="CL200" s="56">
        <v>0</v>
      </c>
      <c r="CM200" s="56">
        <v>0</v>
      </c>
      <c r="CN200" s="56">
        <v>0</v>
      </c>
      <c r="CO200" s="56">
        <v>0</v>
      </c>
      <c r="CP200" s="56">
        <v>0</v>
      </c>
      <c r="CQ200" s="56">
        <v>0</v>
      </c>
      <c r="CR200" s="56">
        <v>0</v>
      </c>
      <c r="CS200" s="56">
        <v>0</v>
      </c>
      <c r="CT200" s="56">
        <v>0</v>
      </c>
      <c r="CU200" s="56">
        <v>0</v>
      </c>
      <c r="CV200" s="56">
        <v>0</v>
      </c>
      <c r="CW200" s="56">
        <v>0</v>
      </c>
      <c r="CX200" s="56">
        <v>0</v>
      </c>
      <c r="CY200" s="56">
        <v>0</v>
      </c>
      <c r="CZ200" s="56">
        <v>0</v>
      </c>
      <c r="DA200" s="56">
        <v>0</v>
      </c>
      <c r="DB200" s="56">
        <v>0</v>
      </c>
      <c r="DC200" s="56">
        <v>0</v>
      </c>
      <c r="DD200" s="56">
        <v>0</v>
      </c>
      <c r="DE200" s="56">
        <v>0</v>
      </c>
      <c r="DF200" s="56">
        <v>0</v>
      </c>
      <c r="DG200" s="63">
        <v>0</v>
      </c>
    </row>
    <row r="201" spans="1:111" ht="15.4" customHeight="1">
      <c r="A201" s="92" t="s">
        <v>1710</v>
      </c>
      <c r="B201" s="93"/>
      <c r="C201" s="93"/>
      <c r="D201" s="57" t="s">
        <v>1711</v>
      </c>
      <c r="E201" s="56">
        <v>2000000</v>
      </c>
      <c r="F201" s="56">
        <v>0</v>
      </c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56">
        <v>0</v>
      </c>
      <c r="M201" s="56">
        <v>0</v>
      </c>
      <c r="N201" s="56">
        <v>0</v>
      </c>
      <c r="O201" s="56">
        <v>0</v>
      </c>
      <c r="P201" s="56">
        <v>0</v>
      </c>
      <c r="Q201" s="56">
        <v>0</v>
      </c>
      <c r="R201" s="56">
        <v>0</v>
      </c>
      <c r="S201" s="56">
        <v>0</v>
      </c>
      <c r="T201" s="56">
        <v>2000000</v>
      </c>
      <c r="U201" s="56">
        <v>0</v>
      </c>
      <c r="V201" s="56">
        <v>0</v>
      </c>
      <c r="W201" s="56">
        <v>0</v>
      </c>
      <c r="X201" s="56">
        <v>0</v>
      </c>
      <c r="Y201" s="56">
        <v>0</v>
      </c>
      <c r="Z201" s="56">
        <v>0</v>
      </c>
      <c r="AA201" s="56">
        <v>0</v>
      </c>
      <c r="AB201" s="56">
        <v>0</v>
      </c>
      <c r="AC201" s="56">
        <v>0</v>
      </c>
      <c r="AD201" s="56">
        <v>0</v>
      </c>
      <c r="AE201" s="56">
        <v>0</v>
      </c>
      <c r="AF201" s="56">
        <v>0</v>
      </c>
      <c r="AG201" s="56">
        <v>0</v>
      </c>
      <c r="AH201" s="56">
        <v>0</v>
      </c>
      <c r="AI201" s="56">
        <v>0</v>
      </c>
      <c r="AJ201" s="56">
        <v>0</v>
      </c>
      <c r="AK201" s="56">
        <v>0</v>
      </c>
      <c r="AL201" s="56">
        <v>0</v>
      </c>
      <c r="AM201" s="56">
        <v>0</v>
      </c>
      <c r="AN201" s="56">
        <v>0</v>
      </c>
      <c r="AO201" s="56">
        <v>2000000</v>
      </c>
      <c r="AP201" s="56">
        <v>0</v>
      </c>
      <c r="AQ201" s="56">
        <v>0</v>
      </c>
      <c r="AR201" s="56">
        <v>0</v>
      </c>
      <c r="AS201" s="56">
        <v>0</v>
      </c>
      <c r="AT201" s="56">
        <v>0</v>
      </c>
      <c r="AU201" s="56">
        <v>0</v>
      </c>
      <c r="AV201" s="56">
        <v>0</v>
      </c>
      <c r="AW201" s="56">
        <v>0</v>
      </c>
      <c r="AX201" s="56">
        <v>0</v>
      </c>
      <c r="AY201" s="56">
        <v>0</v>
      </c>
      <c r="AZ201" s="56">
        <v>0</v>
      </c>
      <c r="BA201" s="56">
        <v>0</v>
      </c>
      <c r="BB201" s="56">
        <v>0</v>
      </c>
      <c r="BC201" s="56">
        <v>0</v>
      </c>
      <c r="BD201" s="56">
        <v>0</v>
      </c>
      <c r="BE201" s="56">
        <v>0</v>
      </c>
      <c r="BF201" s="56">
        <v>0</v>
      </c>
      <c r="BG201" s="56">
        <v>0</v>
      </c>
      <c r="BH201" s="56">
        <v>0</v>
      </c>
      <c r="BI201" s="56">
        <v>0</v>
      </c>
      <c r="BJ201" s="56">
        <v>0</v>
      </c>
      <c r="BK201" s="56">
        <v>0</v>
      </c>
      <c r="BL201" s="56">
        <v>0</v>
      </c>
      <c r="BM201" s="56">
        <v>0</v>
      </c>
      <c r="BN201" s="56">
        <v>0</v>
      </c>
      <c r="BO201" s="56">
        <v>0</v>
      </c>
      <c r="BP201" s="56">
        <v>0</v>
      </c>
      <c r="BQ201" s="56">
        <v>0</v>
      </c>
      <c r="BR201" s="56">
        <v>0</v>
      </c>
      <c r="BS201" s="56">
        <v>0</v>
      </c>
      <c r="BT201" s="56">
        <v>0</v>
      </c>
      <c r="BU201" s="56">
        <v>0</v>
      </c>
      <c r="BV201" s="56">
        <v>0</v>
      </c>
      <c r="BW201" s="56">
        <v>0</v>
      </c>
      <c r="BX201" s="56">
        <v>0</v>
      </c>
      <c r="BY201" s="56">
        <v>0</v>
      </c>
      <c r="BZ201" s="56">
        <v>0</v>
      </c>
      <c r="CA201" s="56">
        <v>0</v>
      </c>
      <c r="CB201" s="56">
        <v>0</v>
      </c>
      <c r="CC201" s="56">
        <v>0</v>
      </c>
      <c r="CD201" s="56">
        <v>0</v>
      </c>
      <c r="CE201" s="56">
        <v>0</v>
      </c>
      <c r="CF201" s="56">
        <v>0</v>
      </c>
      <c r="CG201" s="56">
        <v>0</v>
      </c>
      <c r="CH201" s="56">
        <v>0</v>
      </c>
      <c r="CI201" s="56">
        <v>0</v>
      </c>
      <c r="CJ201" s="56">
        <v>0</v>
      </c>
      <c r="CK201" s="56">
        <v>0</v>
      </c>
      <c r="CL201" s="56">
        <v>0</v>
      </c>
      <c r="CM201" s="56">
        <v>0</v>
      </c>
      <c r="CN201" s="56">
        <v>0</v>
      </c>
      <c r="CO201" s="56">
        <v>0</v>
      </c>
      <c r="CP201" s="56">
        <v>0</v>
      </c>
      <c r="CQ201" s="56">
        <v>0</v>
      </c>
      <c r="CR201" s="56">
        <v>0</v>
      </c>
      <c r="CS201" s="56">
        <v>0</v>
      </c>
      <c r="CT201" s="56">
        <v>0</v>
      </c>
      <c r="CU201" s="56">
        <v>0</v>
      </c>
      <c r="CV201" s="56">
        <v>0</v>
      </c>
      <c r="CW201" s="56">
        <v>0</v>
      </c>
      <c r="CX201" s="56">
        <v>0</v>
      </c>
      <c r="CY201" s="56">
        <v>0</v>
      </c>
      <c r="CZ201" s="56">
        <v>0</v>
      </c>
      <c r="DA201" s="56">
        <v>0</v>
      </c>
      <c r="DB201" s="56">
        <v>0</v>
      </c>
      <c r="DC201" s="56">
        <v>0</v>
      </c>
      <c r="DD201" s="56">
        <v>0</v>
      </c>
      <c r="DE201" s="56">
        <v>0</v>
      </c>
      <c r="DF201" s="56">
        <v>0</v>
      </c>
      <c r="DG201" s="63">
        <v>0</v>
      </c>
    </row>
    <row r="202" spans="1:111" ht="15.4" customHeight="1">
      <c r="A202" s="92" t="s">
        <v>1712</v>
      </c>
      <c r="B202" s="93"/>
      <c r="C202" s="93"/>
      <c r="D202" s="57" t="s">
        <v>1713</v>
      </c>
      <c r="E202" s="56">
        <v>150000</v>
      </c>
      <c r="F202" s="56">
        <v>0</v>
      </c>
      <c r="G202" s="56">
        <v>0</v>
      </c>
      <c r="H202" s="56">
        <v>0</v>
      </c>
      <c r="I202" s="56">
        <v>0</v>
      </c>
      <c r="J202" s="56">
        <v>0</v>
      </c>
      <c r="K202" s="56">
        <v>0</v>
      </c>
      <c r="L202" s="56">
        <v>0</v>
      </c>
      <c r="M202" s="56">
        <v>0</v>
      </c>
      <c r="N202" s="56">
        <v>0</v>
      </c>
      <c r="O202" s="56">
        <v>0</v>
      </c>
      <c r="P202" s="56">
        <v>0</v>
      </c>
      <c r="Q202" s="56">
        <v>0</v>
      </c>
      <c r="R202" s="56">
        <v>0</v>
      </c>
      <c r="S202" s="56">
        <v>0</v>
      </c>
      <c r="T202" s="56">
        <v>150000</v>
      </c>
      <c r="U202" s="56">
        <v>0</v>
      </c>
      <c r="V202" s="56">
        <v>0</v>
      </c>
      <c r="W202" s="56">
        <v>0</v>
      </c>
      <c r="X202" s="56">
        <v>0</v>
      </c>
      <c r="Y202" s="56">
        <v>0</v>
      </c>
      <c r="Z202" s="56">
        <v>0</v>
      </c>
      <c r="AA202" s="56">
        <v>0</v>
      </c>
      <c r="AB202" s="56">
        <v>0</v>
      </c>
      <c r="AC202" s="56">
        <v>0</v>
      </c>
      <c r="AD202" s="56">
        <v>0</v>
      </c>
      <c r="AE202" s="56">
        <v>0</v>
      </c>
      <c r="AF202" s="56">
        <v>0</v>
      </c>
      <c r="AG202" s="56">
        <v>0</v>
      </c>
      <c r="AH202" s="56">
        <v>0</v>
      </c>
      <c r="AI202" s="56">
        <v>0</v>
      </c>
      <c r="AJ202" s="56">
        <v>0</v>
      </c>
      <c r="AK202" s="56">
        <v>0</v>
      </c>
      <c r="AL202" s="56">
        <v>0</v>
      </c>
      <c r="AM202" s="56">
        <v>0</v>
      </c>
      <c r="AN202" s="56">
        <v>0</v>
      </c>
      <c r="AO202" s="56">
        <v>150000</v>
      </c>
      <c r="AP202" s="56">
        <v>0</v>
      </c>
      <c r="AQ202" s="56">
        <v>0</v>
      </c>
      <c r="AR202" s="56">
        <v>0</v>
      </c>
      <c r="AS202" s="56">
        <v>0</v>
      </c>
      <c r="AT202" s="56">
        <v>0</v>
      </c>
      <c r="AU202" s="56">
        <v>0</v>
      </c>
      <c r="AV202" s="56">
        <v>0</v>
      </c>
      <c r="AW202" s="56">
        <v>0</v>
      </c>
      <c r="AX202" s="56">
        <v>0</v>
      </c>
      <c r="AY202" s="56">
        <v>0</v>
      </c>
      <c r="AZ202" s="56">
        <v>0</v>
      </c>
      <c r="BA202" s="56">
        <v>0</v>
      </c>
      <c r="BB202" s="56">
        <v>0</v>
      </c>
      <c r="BC202" s="56">
        <v>0</v>
      </c>
      <c r="BD202" s="56">
        <v>0</v>
      </c>
      <c r="BE202" s="56">
        <v>0</v>
      </c>
      <c r="BF202" s="56">
        <v>0</v>
      </c>
      <c r="BG202" s="56">
        <v>0</v>
      </c>
      <c r="BH202" s="56">
        <v>0</v>
      </c>
      <c r="BI202" s="56">
        <v>0</v>
      </c>
      <c r="BJ202" s="56">
        <v>0</v>
      </c>
      <c r="BK202" s="56">
        <v>0</v>
      </c>
      <c r="BL202" s="56">
        <v>0</v>
      </c>
      <c r="BM202" s="56">
        <v>0</v>
      </c>
      <c r="BN202" s="56">
        <v>0</v>
      </c>
      <c r="BO202" s="56">
        <v>0</v>
      </c>
      <c r="BP202" s="56">
        <v>0</v>
      </c>
      <c r="BQ202" s="56">
        <v>0</v>
      </c>
      <c r="BR202" s="56">
        <v>0</v>
      </c>
      <c r="BS202" s="56">
        <v>0</v>
      </c>
      <c r="BT202" s="56">
        <v>0</v>
      </c>
      <c r="BU202" s="56">
        <v>0</v>
      </c>
      <c r="BV202" s="56">
        <v>0</v>
      </c>
      <c r="BW202" s="56">
        <v>0</v>
      </c>
      <c r="BX202" s="56">
        <v>0</v>
      </c>
      <c r="BY202" s="56">
        <v>0</v>
      </c>
      <c r="BZ202" s="56">
        <v>0</v>
      </c>
      <c r="CA202" s="56">
        <v>0</v>
      </c>
      <c r="CB202" s="56">
        <v>0</v>
      </c>
      <c r="CC202" s="56">
        <v>0</v>
      </c>
      <c r="CD202" s="56">
        <v>0</v>
      </c>
      <c r="CE202" s="56">
        <v>0</v>
      </c>
      <c r="CF202" s="56">
        <v>0</v>
      </c>
      <c r="CG202" s="56">
        <v>0</v>
      </c>
      <c r="CH202" s="56">
        <v>0</v>
      </c>
      <c r="CI202" s="56">
        <v>0</v>
      </c>
      <c r="CJ202" s="56">
        <v>0</v>
      </c>
      <c r="CK202" s="56">
        <v>0</v>
      </c>
      <c r="CL202" s="56">
        <v>0</v>
      </c>
      <c r="CM202" s="56">
        <v>0</v>
      </c>
      <c r="CN202" s="56">
        <v>0</v>
      </c>
      <c r="CO202" s="56">
        <v>0</v>
      </c>
      <c r="CP202" s="56">
        <v>0</v>
      </c>
      <c r="CQ202" s="56">
        <v>0</v>
      </c>
      <c r="CR202" s="56">
        <v>0</v>
      </c>
      <c r="CS202" s="56">
        <v>0</v>
      </c>
      <c r="CT202" s="56">
        <v>0</v>
      </c>
      <c r="CU202" s="56">
        <v>0</v>
      </c>
      <c r="CV202" s="56">
        <v>0</v>
      </c>
      <c r="CW202" s="56">
        <v>0</v>
      </c>
      <c r="CX202" s="56">
        <v>0</v>
      </c>
      <c r="CY202" s="56">
        <v>0</v>
      </c>
      <c r="CZ202" s="56">
        <v>0</v>
      </c>
      <c r="DA202" s="56">
        <v>0</v>
      </c>
      <c r="DB202" s="56">
        <v>0</v>
      </c>
      <c r="DC202" s="56">
        <v>0</v>
      </c>
      <c r="DD202" s="56">
        <v>0</v>
      </c>
      <c r="DE202" s="56">
        <v>0</v>
      </c>
      <c r="DF202" s="56">
        <v>0</v>
      </c>
      <c r="DG202" s="63">
        <v>0</v>
      </c>
    </row>
    <row r="203" spans="1:111" ht="15.4" customHeight="1">
      <c r="A203" s="92" t="s">
        <v>1714</v>
      </c>
      <c r="B203" s="93"/>
      <c r="C203" s="93"/>
      <c r="D203" s="57" t="s">
        <v>1715</v>
      </c>
      <c r="E203" s="56">
        <v>73395442.469999999</v>
      </c>
      <c r="F203" s="56">
        <v>0</v>
      </c>
      <c r="G203" s="56">
        <v>0</v>
      </c>
      <c r="H203" s="56">
        <v>0</v>
      </c>
      <c r="I203" s="56">
        <v>0</v>
      </c>
      <c r="J203" s="56">
        <v>0</v>
      </c>
      <c r="K203" s="56">
        <v>0</v>
      </c>
      <c r="L203" s="56">
        <v>0</v>
      </c>
      <c r="M203" s="56">
        <v>0</v>
      </c>
      <c r="N203" s="56">
        <v>0</v>
      </c>
      <c r="O203" s="56">
        <v>0</v>
      </c>
      <c r="P203" s="56">
        <v>0</v>
      </c>
      <c r="Q203" s="56">
        <v>0</v>
      </c>
      <c r="R203" s="56">
        <v>0</v>
      </c>
      <c r="S203" s="56">
        <v>0</v>
      </c>
      <c r="T203" s="56">
        <v>71784384.150000006</v>
      </c>
      <c r="U203" s="56">
        <v>8917.7999999999993</v>
      </c>
      <c r="V203" s="56">
        <v>36605.39</v>
      </c>
      <c r="W203" s="56">
        <v>0</v>
      </c>
      <c r="X203" s="56">
        <v>156</v>
      </c>
      <c r="Y203" s="56">
        <v>0</v>
      </c>
      <c r="Z203" s="56">
        <v>1400</v>
      </c>
      <c r="AA203" s="56">
        <v>0</v>
      </c>
      <c r="AB203" s="56">
        <v>0</v>
      </c>
      <c r="AC203" s="56">
        <v>5350</v>
      </c>
      <c r="AD203" s="56">
        <v>15175.5</v>
      </c>
      <c r="AE203" s="56">
        <v>0</v>
      </c>
      <c r="AF203" s="56">
        <v>45306.51</v>
      </c>
      <c r="AG203" s="56">
        <v>18960</v>
      </c>
      <c r="AH203" s="56">
        <v>40646</v>
      </c>
      <c r="AI203" s="56">
        <v>0</v>
      </c>
      <c r="AJ203" s="56">
        <v>0</v>
      </c>
      <c r="AK203" s="56">
        <v>33627</v>
      </c>
      <c r="AL203" s="56">
        <v>0</v>
      </c>
      <c r="AM203" s="56">
        <v>0</v>
      </c>
      <c r="AN203" s="56">
        <v>212643.4</v>
      </c>
      <c r="AO203" s="56">
        <v>70706609.25</v>
      </c>
      <c r="AP203" s="56">
        <v>0</v>
      </c>
      <c r="AQ203" s="56">
        <v>0</v>
      </c>
      <c r="AR203" s="56">
        <v>0</v>
      </c>
      <c r="AS203" s="56">
        <v>0</v>
      </c>
      <c r="AT203" s="56">
        <v>0</v>
      </c>
      <c r="AU203" s="56">
        <v>658987.30000000005</v>
      </c>
      <c r="AV203" s="56">
        <v>0</v>
      </c>
      <c r="AW203" s="56">
        <v>0</v>
      </c>
      <c r="AX203" s="56">
        <v>0</v>
      </c>
      <c r="AY203" s="56">
        <v>0</v>
      </c>
      <c r="AZ203" s="56">
        <v>0</v>
      </c>
      <c r="BA203" s="56">
        <v>0</v>
      </c>
      <c r="BB203" s="56">
        <v>0</v>
      </c>
      <c r="BC203" s="56">
        <v>0</v>
      </c>
      <c r="BD203" s="56">
        <v>0</v>
      </c>
      <c r="BE203" s="56">
        <v>0</v>
      </c>
      <c r="BF203" s="56">
        <v>0</v>
      </c>
      <c r="BG203" s="56">
        <v>0</v>
      </c>
      <c r="BH203" s="56">
        <v>0</v>
      </c>
      <c r="BI203" s="56">
        <v>0</v>
      </c>
      <c r="BJ203" s="56">
        <v>0</v>
      </c>
      <c r="BK203" s="56">
        <v>0</v>
      </c>
      <c r="BL203" s="56">
        <v>0</v>
      </c>
      <c r="BM203" s="56">
        <v>0</v>
      </c>
      <c r="BN203" s="56">
        <v>0</v>
      </c>
      <c r="BO203" s="56">
        <v>0</v>
      </c>
      <c r="BP203" s="56">
        <v>0</v>
      </c>
      <c r="BQ203" s="56">
        <v>0</v>
      </c>
      <c r="BR203" s="56">
        <v>0</v>
      </c>
      <c r="BS203" s="56">
        <v>0</v>
      </c>
      <c r="BT203" s="56">
        <v>0</v>
      </c>
      <c r="BU203" s="56">
        <v>0</v>
      </c>
      <c r="BV203" s="56">
        <v>0</v>
      </c>
      <c r="BW203" s="56">
        <v>0</v>
      </c>
      <c r="BX203" s="56">
        <v>0</v>
      </c>
      <c r="BY203" s="56">
        <v>0</v>
      </c>
      <c r="BZ203" s="56">
        <v>1611058.32</v>
      </c>
      <c r="CA203" s="56">
        <v>500000</v>
      </c>
      <c r="CB203" s="56">
        <v>165380</v>
      </c>
      <c r="CC203" s="56">
        <v>0</v>
      </c>
      <c r="CD203" s="56">
        <v>802678.32</v>
      </c>
      <c r="CE203" s="56">
        <v>0</v>
      </c>
      <c r="CF203" s="56">
        <v>143000</v>
      </c>
      <c r="CG203" s="56">
        <v>0</v>
      </c>
      <c r="CH203" s="56">
        <v>0</v>
      </c>
      <c r="CI203" s="56">
        <v>0</v>
      </c>
      <c r="CJ203" s="56">
        <v>0</v>
      </c>
      <c r="CK203" s="56">
        <v>0</v>
      </c>
      <c r="CL203" s="56">
        <v>0</v>
      </c>
      <c r="CM203" s="56">
        <v>0</v>
      </c>
      <c r="CN203" s="56">
        <v>0</v>
      </c>
      <c r="CO203" s="56">
        <v>0</v>
      </c>
      <c r="CP203" s="56">
        <v>0</v>
      </c>
      <c r="CQ203" s="56">
        <v>0</v>
      </c>
      <c r="CR203" s="56">
        <v>0</v>
      </c>
      <c r="CS203" s="56">
        <v>0</v>
      </c>
      <c r="CT203" s="56">
        <v>0</v>
      </c>
      <c r="CU203" s="56">
        <v>0</v>
      </c>
      <c r="CV203" s="56">
        <v>0</v>
      </c>
      <c r="CW203" s="56">
        <v>0</v>
      </c>
      <c r="CX203" s="56">
        <v>0</v>
      </c>
      <c r="CY203" s="56">
        <v>0</v>
      </c>
      <c r="CZ203" s="56">
        <v>0</v>
      </c>
      <c r="DA203" s="56">
        <v>0</v>
      </c>
      <c r="DB203" s="56">
        <v>0</v>
      </c>
      <c r="DC203" s="56">
        <v>0</v>
      </c>
      <c r="DD203" s="56">
        <v>0</v>
      </c>
      <c r="DE203" s="56">
        <v>0</v>
      </c>
      <c r="DF203" s="56">
        <v>0</v>
      </c>
      <c r="DG203" s="63">
        <v>0</v>
      </c>
    </row>
    <row r="204" spans="1:111" ht="15.4" customHeight="1">
      <c r="A204" s="92" t="s">
        <v>1716</v>
      </c>
      <c r="B204" s="93"/>
      <c r="C204" s="93"/>
      <c r="D204" s="57" t="s">
        <v>1717</v>
      </c>
      <c r="E204" s="56">
        <v>37500411.060000002</v>
      </c>
      <c r="F204" s="56">
        <v>1645224.41</v>
      </c>
      <c r="G204" s="56">
        <v>322935</v>
      </c>
      <c r="H204" s="56">
        <v>807803</v>
      </c>
      <c r="I204" s="56">
        <v>199080.51</v>
      </c>
      <c r="J204" s="56">
        <v>0</v>
      </c>
      <c r="K204" s="56">
        <v>0</v>
      </c>
      <c r="L204" s="56">
        <v>174691.95</v>
      </c>
      <c r="M204" s="56">
        <v>69876.87</v>
      </c>
      <c r="N204" s="56">
        <v>70837.08</v>
      </c>
      <c r="O204" s="56">
        <v>0</v>
      </c>
      <c r="P204" s="56">
        <v>0</v>
      </c>
      <c r="Q204" s="56">
        <v>0</v>
      </c>
      <c r="R204" s="56">
        <v>0</v>
      </c>
      <c r="S204" s="56">
        <v>0</v>
      </c>
      <c r="T204" s="56">
        <v>35674388.649999999</v>
      </c>
      <c r="U204" s="56">
        <v>940987</v>
      </c>
      <c r="V204" s="56">
        <v>59212.95</v>
      </c>
      <c r="W204" s="56">
        <v>0</v>
      </c>
      <c r="X204" s="56">
        <v>0</v>
      </c>
      <c r="Y204" s="56">
        <v>1000</v>
      </c>
      <c r="Z204" s="56">
        <v>142338.9</v>
      </c>
      <c r="AA204" s="56">
        <v>5189.03</v>
      </c>
      <c r="AB204" s="56">
        <v>0</v>
      </c>
      <c r="AC204" s="56">
        <v>0</v>
      </c>
      <c r="AD204" s="56">
        <v>44389.2</v>
      </c>
      <c r="AE204" s="56">
        <v>0</v>
      </c>
      <c r="AF204" s="56">
        <v>683737.2</v>
      </c>
      <c r="AG204" s="56">
        <v>75534.5</v>
      </c>
      <c r="AH204" s="56">
        <v>7105</v>
      </c>
      <c r="AI204" s="56">
        <v>5240</v>
      </c>
      <c r="AJ204" s="56">
        <v>4985</v>
      </c>
      <c r="AK204" s="56">
        <v>41008.300000000003</v>
      </c>
      <c r="AL204" s="56">
        <v>0</v>
      </c>
      <c r="AM204" s="56">
        <v>120945</v>
      </c>
      <c r="AN204" s="56">
        <v>120000</v>
      </c>
      <c r="AO204" s="56">
        <v>33370000</v>
      </c>
      <c r="AP204" s="56">
        <v>0</v>
      </c>
      <c r="AQ204" s="56">
        <v>0</v>
      </c>
      <c r="AR204" s="56">
        <v>0</v>
      </c>
      <c r="AS204" s="56">
        <v>8564</v>
      </c>
      <c r="AT204" s="56">
        <v>0</v>
      </c>
      <c r="AU204" s="56">
        <v>44152.57</v>
      </c>
      <c r="AV204" s="56">
        <v>0</v>
      </c>
      <c r="AW204" s="56">
        <v>0</v>
      </c>
      <c r="AX204" s="56">
        <v>0</v>
      </c>
      <c r="AY204" s="56">
        <v>0</v>
      </c>
      <c r="AZ204" s="56">
        <v>0</v>
      </c>
      <c r="BA204" s="56">
        <v>0</v>
      </c>
      <c r="BB204" s="56">
        <v>0</v>
      </c>
      <c r="BC204" s="56">
        <v>0</v>
      </c>
      <c r="BD204" s="56">
        <v>0</v>
      </c>
      <c r="BE204" s="56">
        <v>0</v>
      </c>
      <c r="BF204" s="56">
        <v>0</v>
      </c>
      <c r="BG204" s="56">
        <v>0</v>
      </c>
      <c r="BH204" s="56">
        <v>0</v>
      </c>
      <c r="BI204" s="56">
        <v>0</v>
      </c>
      <c r="BJ204" s="56">
        <v>0</v>
      </c>
      <c r="BK204" s="56">
        <v>0</v>
      </c>
      <c r="BL204" s="56">
        <v>0</v>
      </c>
      <c r="BM204" s="56">
        <v>0</v>
      </c>
      <c r="BN204" s="56">
        <v>0</v>
      </c>
      <c r="BO204" s="56">
        <v>0</v>
      </c>
      <c r="BP204" s="56">
        <v>0</v>
      </c>
      <c r="BQ204" s="56">
        <v>0</v>
      </c>
      <c r="BR204" s="56">
        <v>0</v>
      </c>
      <c r="BS204" s="56">
        <v>0</v>
      </c>
      <c r="BT204" s="56">
        <v>0</v>
      </c>
      <c r="BU204" s="56">
        <v>0</v>
      </c>
      <c r="BV204" s="56">
        <v>0</v>
      </c>
      <c r="BW204" s="56">
        <v>0</v>
      </c>
      <c r="BX204" s="56">
        <v>0</v>
      </c>
      <c r="BY204" s="56">
        <v>0</v>
      </c>
      <c r="BZ204" s="56">
        <v>180798</v>
      </c>
      <c r="CA204" s="56">
        <v>0</v>
      </c>
      <c r="CB204" s="56">
        <v>180798</v>
      </c>
      <c r="CC204" s="56">
        <v>0</v>
      </c>
      <c r="CD204" s="56">
        <v>0</v>
      </c>
      <c r="CE204" s="56">
        <v>0</v>
      </c>
      <c r="CF204" s="56">
        <v>0</v>
      </c>
      <c r="CG204" s="56">
        <v>0</v>
      </c>
      <c r="CH204" s="56">
        <v>0</v>
      </c>
      <c r="CI204" s="56">
        <v>0</v>
      </c>
      <c r="CJ204" s="56">
        <v>0</v>
      </c>
      <c r="CK204" s="56">
        <v>0</v>
      </c>
      <c r="CL204" s="56">
        <v>0</v>
      </c>
      <c r="CM204" s="56">
        <v>0</v>
      </c>
      <c r="CN204" s="56">
        <v>0</v>
      </c>
      <c r="CO204" s="56">
        <v>0</v>
      </c>
      <c r="CP204" s="56">
        <v>0</v>
      </c>
      <c r="CQ204" s="56">
        <v>0</v>
      </c>
      <c r="CR204" s="56">
        <v>0</v>
      </c>
      <c r="CS204" s="56">
        <v>0</v>
      </c>
      <c r="CT204" s="56">
        <v>0</v>
      </c>
      <c r="CU204" s="56">
        <v>0</v>
      </c>
      <c r="CV204" s="56">
        <v>0</v>
      </c>
      <c r="CW204" s="56">
        <v>0</v>
      </c>
      <c r="CX204" s="56">
        <v>0</v>
      </c>
      <c r="CY204" s="56">
        <v>0</v>
      </c>
      <c r="CZ204" s="56">
        <v>0</v>
      </c>
      <c r="DA204" s="56">
        <v>0</v>
      </c>
      <c r="DB204" s="56">
        <v>0</v>
      </c>
      <c r="DC204" s="56">
        <v>0</v>
      </c>
      <c r="DD204" s="56">
        <v>0</v>
      </c>
      <c r="DE204" s="56">
        <v>0</v>
      </c>
      <c r="DF204" s="56">
        <v>0</v>
      </c>
      <c r="DG204" s="63">
        <v>0</v>
      </c>
    </row>
    <row r="205" spans="1:111" ht="15.4" customHeight="1">
      <c r="A205" s="92" t="s">
        <v>1718</v>
      </c>
      <c r="B205" s="93"/>
      <c r="C205" s="93"/>
      <c r="D205" s="57" t="s">
        <v>1372</v>
      </c>
      <c r="E205" s="56">
        <v>1732045.29</v>
      </c>
      <c r="F205" s="56">
        <v>1645224.41</v>
      </c>
      <c r="G205" s="56">
        <v>322935</v>
      </c>
      <c r="H205" s="56">
        <v>807803</v>
      </c>
      <c r="I205" s="56">
        <v>199080.51</v>
      </c>
      <c r="J205" s="56">
        <v>0</v>
      </c>
      <c r="K205" s="56">
        <v>0</v>
      </c>
      <c r="L205" s="56">
        <v>174691.95</v>
      </c>
      <c r="M205" s="56">
        <v>69876.87</v>
      </c>
      <c r="N205" s="56">
        <v>70837.08</v>
      </c>
      <c r="O205" s="56">
        <v>0</v>
      </c>
      <c r="P205" s="56">
        <v>0</v>
      </c>
      <c r="Q205" s="56">
        <v>0</v>
      </c>
      <c r="R205" s="56">
        <v>0</v>
      </c>
      <c r="S205" s="56">
        <v>0</v>
      </c>
      <c r="T205" s="56">
        <v>86820.88</v>
      </c>
      <c r="U205" s="56">
        <v>10235</v>
      </c>
      <c r="V205" s="56">
        <v>11612.95</v>
      </c>
      <c r="W205" s="56">
        <v>0</v>
      </c>
      <c r="X205" s="56">
        <v>0</v>
      </c>
      <c r="Y205" s="56">
        <v>1000</v>
      </c>
      <c r="Z205" s="56">
        <v>0</v>
      </c>
      <c r="AA205" s="56">
        <v>5189.03</v>
      </c>
      <c r="AB205" s="56">
        <v>0</v>
      </c>
      <c r="AC205" s="56">
        <v>0</v>
      </c>
      <c r="AD205" s="56">
        <v>32889.9</v>
      </c>
      <c r="AE205" s="56">
        <v>0</v>
      </c>
      <c r="AF205" s="56">
        <v>0</v>
      </c>
      <c r="AG205" s="56">
        <v>0</v>
      </c>
      <c r="AH205" s="56">
        <v>7105</v>
      </c>
      <c r="AI205" s="56">
        <v>5240</v>
      </c>
      <c r="AJ205" s="56">
        <v>4985</v>
      </c>
      <c r="AK205" s="56">
        <v>0</v>
      </c>
      <c r="AL205" s="56">
        <v>0</v>
      </c>
      <c r="AM205" s="56">
        <v>0</v>
      </c>
      <c r="AN205" s="56">
        <v>0</v>
      </c>
      <c r="AO205" s="56">
        <v>0</v>
      </c>
      <c r="AP205" s="56">
        <v>0</v>
      </c>
      <c r="AQ205" s="56">
        <v>0</v>
      </c>
      <c r="AR205" s="56">
        <v>0</v>
      </c>
      <c r="AS205" s="56">
        <v>8564</v>
      </c>
      <c r="AT205" s="56">
        <v>0</v>
      </c>
      <c r="AU205" s="56">
        <v>0</v>
      </c>
      <c r="AV205" s="56">
        <v>0</v>
      </c>
      <c r="AW205" s="56">
        <v>0</v>
      </c>
      <c r="AX205" s="56">
        <v>0</v>
      </c>
      <c r="AY205" s="56">
        <v>0</v>
      </c>
      <c r="AZ205" s="56">
        <v>0</v>
      </c>
      <c r="BA205" s="56">
        <v>0</v>
      </c>
      <c r="BB205" s="56">
        <v>0</v>
      </c>
      <c r="BC205" s="56">
        <v>0</v>
      </c>
      <c r="BD205" s="56">
        <v>0</v>
      </c>
      <c r="BE205" s="56">
        <v>0</v>
      </c>
      <c r="BF205" s="56">
        <v>0</v>
      </c>
      <c r="BG205" s="56">
        <v>0</v>
      </c>
      <c r="BH205" s="56">
        <v>0</v>
      </c>
      <c r="BI205" s="56">
        <v>0</v>
      </c>
      <c r="BJ205" s="56">
        <v>0</v>
      </c>
      <c r="BK205" s="56">
        <v>0</v>
      </c>
      <c r="BL205" s="56">
        <v>0</v>
      </c>
      <c r="BM205" s="56">
        <v>0</v>
      </c>
      <c r="BN205" s="56">
        <v>0</v>
      </c>
      <c r="BO205" s="56">
        <v>0</v>
      </c>
      <c r="BP205" s="56">
        <v>0</v>
      </c>
      <c r="BQ205" s="56">
        <v>0</v>
      </c>
      <c r="BR205" s="56">
        <v>0</v>
      </c>
      <c r="BS205" s="56">
        <v>0</v>
      </c>
      <c r="BT205" s="56">
        <v>0</v>
      </c>
      <c r="BU205" s="56">
        <v>0</v>
      </c>
      <c r="BV205" s="56">
        <v>0</v>
      </c>
      <c r="BW205" s="56">
        <v>0</v>
      </c>
      <c r="BX205" s="56">
        <v>0</v>
      </c>
      <c r="BY205" s="56">
        <v>0</v>
      </c>
      <c r="BZ205" s="56">
        <v>0</v>
      </c>
      <c r="CA205" s="56">
        <v>0</v>
      </c>
      <c r="CB205" s="56">
        <v>0</v>
      </c>
      <c r="CC205" s="56">
        <v>0</v>
      </c>
      <c r="CD205" s="56">
        <v>0</v>
      </c>
      <c r="CE205" s="56">
        <v>0</v>
      </c>
      <c r="CF205" s="56">
        <v>0</v>
      </c>
      <c r="CG205" s="56">
        <v>0</v>
      </c>
      <c r="CH205" s="56">
        <v>0</v>
      </c>
      <c r="CI205" s="56">
        <v>0</v>
      </c>
      <c r="CJ205" s="56">
        <v>0</v>
      </c>
      <c r="CK205" s="56">
        <v>0</v>
      </c>
      <c r="CL205" s="56">
        <v>0</v>
      </c>
      <c r="CM205" s="56">
        <v>0</v>
      </c>
      <c r="CN205" s="56">
        <v>0</v>
      </c>
      <c r="CO205" s="56">
        <v>0</v>
      </c>
      <c r="CP205" s="56">
        <v>0</v>
      </c>
      <c r="CQ205" s="56">
        <v>0</v>
      </c>
      <c r="CR205" s="56">
        <v>0</v>
      </c>
      <c r="CS205" s="56">
        <v>0</v>
      </c>
      <c r="CT205" s="56">
        <v>0</v>
      </c>
      <c r="CU205" s="56">
        <v>0</v>
      </c>
      <c r="CV205" s="56">
        <v>0</v>
      </c>
      <c r="CW205" s="56">
        <v>0</v>
      </c>
      <c r="CX205" s="56">
        <v>0</v>
      </c>
      <c r="CY205" s="56">
        <v>0</v>
      </c>
      <c r="CZ205" s="56">
        <v>0</v>
      </c>
      <c r="DA205" s="56">
        <v>0</v>
      </c>
      <c r="DB205" s="56">
        <v>0</v>
      </c>
      <c r="DC205" s="56">
        <v>0</v>
      </c>
      <c r="DD205" s="56">
        <v>0</v>
      </c>
      <c r="DE205" s="56">
        <v>0</v>
      </c>
      <c r="DF205" s="56">
        <v>0</v>
      </c>
      <c r="DG205" s="63">
        <v>0</v>
      </c>
    </row>
    <row r="206" spans="1:111" ht="15.4" customHeight="1">
      <c r="A206" s="92" t="s">
        <v>1719</v>
      </c>
      <c r="B206" s="93"/>
      <c r="C206" s="93"/>
      <c r="D206" s="57" t="s">
        <v>1720</v>
      </c>
      <c r="E206" s="56">
        <v>13676884.970000001</v>
      </c>
      <c r="F206" s="56">
        <v>0</v>
      </c>
      <c r="G206" s="56">
        <v>0</v>
      </c>
      <c r="H206" s="56">
        <v>0</v>
      </c>
      <c r="I206" s="56">
        <v>0</v>
      </c>
      <c r="J206" s="56">
        <v>0</v>
      </c>
      <c r="K206" s="56">
        <v>0</v>
      </c>
      <c r="L206" s="56">
        <v>0</v>
      </c>
      <c r="M206" s="56">
        <v>0</v>
      </c>
      <c r="N206" s="56">
        <v>0</v>
      </c>
      <c r="O206" s="56">
        <v>0</v>
      </c>
      <c r="P206" s="56">
        <v>0</v>
      </c>
      <c r="Q206" s="56">
        <v>0</v>
      </c>
      <c r="R206" s="56">
        <v>0</v>
      </c>
      <c r="S206" s="56">
        <v>0</v>
      </c>
      <c r="T206" s="56">
        <v>13496086.970000001</v>
      </c>
      <c r="U206" s="56">
        <v>30752</v>
      </c>
      <c r="V206" s="56">
        <v>47600</v>
      </c>
      <c r="W206" s="56">
        <v>0</v>
      </c>
      <c r="X206" s="56">
        <v>0</v>
      </c>
      <c r="Y206" s="56">
        <v>0</v>
      </c>
      <c r="Z206" s="56">
        <v>142338.9</v>
      </c>
      <c r="AA206" s="56">
        <v>0</v>
      </c>
      <c r="AB206" s="56">
        <v>0</v>
      </c>
      <c r="AC206" s="56">
        <v>0</v>
      </c>
      <c r="AD206" s="56">
        <v>11499.3</v>
      </c>
      <c r="AE206" s="56">
        <v>0</v>
      </c>
      <c r="AF206" s="56">
        <v>520599.2</v>
      </c>
      <c r="AG206" s="56">
        <v>8200</v>
      </c>
      <c r="AH206" s="56">
        <v>0</v>
      </c>
      <c r="AI206" s="56">
        <v>0</v>
      </c>
      <c r="AJ206" s="56">
        <v>0</v>
      </c>
      <c r="AK206" s="56">
        <v>0</v>
      </c>
      <c r="AL206" s="56">
        <v>0</v>
      </c>
      <c r="AM206" s="56">
        <v>120945</v>
      </c>
      <c r="AN206" s="56">
        <v>120000</v>
      </c>
      <c r="AO206" s="56">
        <v>12450000</v>
      </c>
      <c r="AP206" s="56">
        <v>0</v>
      </c>
      <c r="AQ206" s="56">
        <v>0</v>
      </c>
      <c r="AR206" s="56">
        <v>0</v>
      </c>
      <c r="AS206" s="56">
        <v>0</v>
      </c>
      <c r="AT206" s="56">
        <v>0</v>
      </c>
      <c r="AU206" s="56">
        <v>44152.57</v>
      </c>
      <c r="AV206" s="56">
        <v>0</v>
      </c>
      <c r="AW206" s="56">
        <v>0</v>
      </c>
      <c r="AX206" s="56">
        <v>0</v>
      </c>
      <c r="AY206" s="56">
        <v>0</v>
      </c>
      <c r="AZ206" s="56">
        <v>0</v>
      </c>
      <c r="BA206" s="56">
        <v>0</v>
      </c>
      <c r="BB206" s="56">
        <v>0</v>
      </c>
      <c r="BC206" s="56">
        <v>0</v>
      </c>
      <c r="BD206" s="56">
        <v>0</v>
      </c>
      <c r="BE206" s="56">
        <v>0</v>
      </c>
      <c r="BF206" s="56">
        <v>0</v>
      </c>
      <c r="BG206" s="56">
        <v>0</v>
      </c>
      <c r="BH206" s="56">
        <v>0</v>
      </c>
      <c r="BI206" s="56">
        <v>0</v>
      </c>
      <c r="BJ206" s="56">
        <v>0</v>
      </c>
      <c r="BK206" s="56">
        <v>0</v>
      </c>
      <c r="BL206" s="56">
        <v>0</v>
      </c>
      <c r="BM206" s="56">
        <v>0</v>
      </c>
      <c r="BN206" s="56">
        <v>0</v>
      </c>
      <c r="BO206" s="56">
        <v>0</v>
      </c>
      <c r="BP206" s="56">
        <v>0</v>
      </c>
      <c r="BQ206" s="56">
        <v>0</v>
      </c>
      <c r="BR206" s="56">
        <v>0</v>
      </c>
      <c r="BS206" s="56">
        <v>0</v>
      </c>
      <c r="BT206" s="56">
        <v>0</v>
      </c>
      <c r="BU206" s="56">
        <v>0</v>
      </c>
      <c r="BV206" s="56">
        <v>0</v>
      </c>
      <c r="BW206" s="56">
        <v>0</v>
      </c>
      <c r="BX206" s="56">
        <v>0</v>
      </c>
      <c r="BY206" s="56">
        <v>0</v>
      </c>
      <c r="BZ206" s="56">
        <v>180798</v>
      </c>
      <c r="CA206" s="56">
        <v>0</v>
      </c>
      <c r="CB206" s="56">
        <v>180798</v>
      </c>
      <c r="CC206" s="56">
        <v>0</v>
      </c>
      <c r="CD206" s="56">
        <v>0</v>
      </c>
      <c r="CE206" s="56">
        <v>0</v>
      </c>
      <c r="CF206" s="56">
        <v>0</v>
      </c>
      <c r="CG206" s="56">
        <v>0</v>
      </c>
      <c r="CH206" s="56">
        <v>0</v>
      </c>
      <c r="CI206" s="56">
        <v>0</v>
      </c>
      <c r="CJ206" s="56">
        <v>0</v>
      </c>
      <c r="CK206" s="56">
        <v>0</v>
      </c>
      <c r="CL206" s="56">
        <v>0</v>
      </c>
      <c r="CM206" s="56">
        <v>0</v>
      </c>
      <c r="CN206" s="56">
        <v>0</v>
      </c>
      <c r="CO206" s="56">
        <v>0</v>
      </c>
      <c r="CP206" s="56">
        <v>0</v>
      </c>
      <c r="CQ206" s="56">
        <v>0</v>
      </c>
      <c r="CR206" s="56">
        <v>0</v>
      </c>
      <c r="CS206" s="56">
        <v>0</v>
      </c>
      <c r="CT206" s="56">
        <v>0</v>
      </c>
      <c r="CU206" s="56">
        <v>0</v>
      </c>
      <c r="CV206" s="56">
        <v>0</v>
      </c>
      <c r="CW206" s="56">
        <v>0</v>
      </c>
      <c r="CX206" s="56">
        <v>0</v>
      </c>
      <c r="CY206" s="56">
        <v>0</v>
      </c>
      <c r="CZ206" s="56">
        <v>0</v>
      </c>
      <c r="DA206" s="56">
        <v>0</v>
      </c>
      <c r="DB206" s="56">
        <v>0</v>
      </c>
      <c r="DC206" s="56">
        <v>0</v>
      </c>
      <c r="DD206" s="56">
        <v>0</v>
      </c>
      <c r="DE206" s="56">
        <v>0</v>
      </c>
      <c r="DF206" s="56">
        <v>0</v>
      </c>
      <c r="DG206" s="63">
        <v>0</v>
      </c>
    </row>
    <row r="207" spans="1:111" ht="15.4" customHeight="1">
      <c r="A207" s="92" t="s">
        <v>1721</v>
      </c>
      <c r="B207" s="93"/>
      <c r="C207" s="93"/>
      <c r="D207" s="57" t="s">
        <v>1722</v>
      </c>
      <c r="E207" s="56">
        <v>2000000</v>
      </c>
      <c r="F207" s="56">
        <v>0</v>
      </c>
      <c r="G207" s="56">
        <v>0</v>
      </c>
      <c r="H207" s="56">
        <v>0</v>
      </c>
      <c r="I207" s="56">
        <v>0</v>
      </c>
      <c r="J207" s="56">
        <v>0</v>
      </c>
      <c r="K207" s="56">
        <v>0</v>
      </c>
      <c r="L207" s="56">
        <v>0</v>
      </c>
      <c r="M207" s="56">
        <v>0</v>
      </c>
      <c r="N207" s="56">
        <v>0</v>
      </c>
      <c r="O207" s="56">
        <v>0</v>
      </c>
      <c r="P207" s="56">
        <v>0</v>
      </c>
      <c r="Q207" s="56">
        <v>0</v>
      </c>
      <c r="R207" s="56">
        <v>0</v>
      </c>
      <c r="S207" s="56">
        <v>0</v>
      </c>
      <c r="T207" s="56">
        <v>2000000</v>
      </c>
      <c r="U207" s="56">
        <v>0</v>
      </c>
      <c r="V207" s="56">
        <v>0</v>
      </c>
      <c r="W207" s="56">
        <v>0</v>
      </c>
      <c r="X207" s="56">
        <v>0</v>
      </c>
      <c r="Y207" s="56">
        <v>0</v>
      </c>
      <c r="Z207" s="56">
        <v>0</v>
      </c>
      <c r="AA207" s="56">
        <v>0</v>
      </c>
      <c r="AB207" s="56">
        <v>0</v>
      </c>
      <c r="AC207" s="56">
        <v>0</v>
      </c>
      <c r="AD207" s="56">
        <v>0</v>
      </c>
      <c r="AE207" s="56">
        <v>0</v>
      </c>
      <c r="AF207" s="56">
        <v>0</v>
      </c>
      <c r="AG207" s="56">
        <v>0</v>
      </c>
      <c r="AH207" s="56">
        <v>0</v>
      </c>
      <c r="AI207" s="56">
        <v>0</v>
      </c>
      <c r="AJ207" s="56">
        <v>0</v>
      </c>
      <c r="AK207" s="56">
        <v>0</v>
      </c>
      <c r="AL207" s="56">
        <v>0</v>
      </c>
      <c r="AM207" s="56">
        <v>0</v>
      </c>
      <c r="AN207" s="56">
        <v>0</v>
      </c>
      <c r="AO207" s="56">
        <v>2000000</v>
      </c>
      <c r="AP207" s="56">
        <v>0</v>
      </c>
      <c r="AQ207" s="56">
        <v>0</v>
      </c>
      <c r="AR207" s="56">
        <v>0</v>
      </c>
      <c r="AS207" s="56">
        <v>0</v>
      </c>
      <c r="AT207" s="56">
        <v>0</v>
      </c>
      <c r="AU207" s="56">
        <v>0</v>
      </c>
      <c r="AV207" s="56">
        <v>0</v>
      </c>
      <c r="AW207" s="56">
        <v>0</v>
      </c>
      <c r="AX207" s="56">
        <v>0</v>
      </c>
      <c r="AY207" s="56">
        <v>0</v>
      </c>
      <c r="AZ207" s="56">
        <v>0</v>
      </c>
      <c r="BA207" s="56">
        <v>0</v>
      </c>
      <c r="BB207" s="56">
        <v>0</v>
      </c>
      <c r="BC207" s="56">
        <v>0</v>
      </c>
      <c r="BD207" s="56">
        <v>0</v>
      </c>
      <c r="BE207" s="56">
        <v>0</v>
      </c>
      <c r="BF207" s="56">
        <v>0</v>
      </c>
      <c r="BG207" s="56">
        <v>0</v>
      </c>
      <c r="BH207" s="56">
        <v>0</v>
      </c>
      <c r="BI207" s="56">
        <v>0</v>
      </c>
      <c r="BJ207" s="56">
        <v>0</v>
      </c>
      <c r="BK207" s="56">
        <v>0</v>
      </c>
      <c r="BL207" s="56">
        <v>0</v>
      </c>
      <c r="BM207" s="56">
        <v>0</v>
      </c>
      <c r="BN207" s="56">
        <v>0</v>
      </c>
      <c r="BO207" s="56">
        <v>0</v>
      </c>
      <c r="BP207" s="56">
        <v>0</v>
      </c>
      <c r="BQ207" s="56">
        <v>0</v>
      </c>
      <c r="BR207" s="56">
        <v>0</v>
      </c>
      <c r="BS207" s="56">
        <v>0</v>
      </c>
      <c r="BT207" s="56">
        <v>0</v>
      </c>
      <c r="BU207" s="56">
        <v>0</v>
      </c>
      <c r="BV207" s="56">
        <v>0</v>
      </c>
      <c r="BW207" s="56">
        <v>0</v>
      </c>
      <c r="BX207" s="56">
        <v>0</v>
      </c>
      <c r="BY207" s="56">
        <v>0</v>
      </c>
      <c r="BZ207" s="56">
        <v>0</v>
      </c>
      <c r="CA207" s="56">
        <v>0</v>
      </c>
      <c r="CB207" s="56">
        <v>0</v>
      </c>
      <c r="CC207" s="56">
        <v>0</v>
      </c>
      <c r="CD207" s="56">
        <v>0</v>
      </c>
      <c r="CE207" s="56">
        <v>0</v>
      </c>
      <c r="CF207" s="56">
        <v>0</v>
      </c>
      <c r="CG207" s="56">
        <v>0</v>
      </c>
      <c r="CH207" s="56">
        <v>0</v>
      </c>
      <c r="CI207" s="56">
        <v>0</v>
      </c>
      <c r="CJ207" s="56">
        <v>0</v>
      </c>
      <c r="CK207" s="56">
        <v>0</v>
      </c>
      <c r="CL207" s="56">
        <v>0</v>
      </c>
      <c r="CM207" s="56">
        <v>0</v>
      </c>
      <c r="CN207" s="56">
        <v>0</v>
      </c>
      <c r="CO207" s="56">
        <v>0</v>
      </c>
      <c r="CP207" s="56">
        <v>0</v>
      </c>
      <c r="CQ207" s="56">
        <v>0</v>
      </c>
      <c r="CR207" s="56">
        <v>0</v>
      </c>
      <c r="CS207" s="56">
        <v>0</v>
      </c>
      <c r="CT207" s="56">
        <v>0</v>
      </c>
      <c r="CU207" s="56">
        <v>0</v>
      </c>
      <c r="CV207" s="56">
        <v>0</v>
      </c>
      <c r="CW207" s="56">
        <v>0</v>
      </c>
      <c r="CX207" s="56">
        <v>0</v>
      </c>
      <c r="CY207" s="56">
        <v>0</v>
      </c>
      <c r="CZ207" s="56">
        <v>0</v>
      </c>
      <c r="DA207" s="56">
        <v>0</v>
      </c>
      <c r="DB207" s="56">
        <v>0</v>
      </c>
      <c r="DC207" s="56">
        <v>0</v>
      </c>
      <c r="DD207" s="56">
        <v>0</v>
      </c>
      <c r="DE207" s="56">
        <v>0</v>
      </c>
      <c r="DF207" s="56">
        <v>0</v>
      </c>
      <c r="DG207" s="63">
        <v>0</v>
      </c>
    </row>
    <row r="208" spans="1:111" ht="15.4" customHeight="1">
      <c r="A208" s="92" t="s">
        <v>1723</v>
      </c>
      <c r="B208" s="93"/>
      <c r="C208" s="93"/>
      <c r="D208" s="57" t="s">
        <v>1724</v>
      </c>
      <c r="E208" s="56">
        <v>1600000</v>
      </c>
      <c r="F208" s="56">
        <v>0</v>
      </c>
      <c r="G208" s="56">
        <v>0</v>
      </c>
      <c r="H208" s="56">
        <v>0</v>
      </c>
      <c r="I208" s="56">
        <v>0</v>
      </c>
      <c r="J208" s="56">
        <v>0</v>
      </c>
      <c r="K208" s="56">
        <v>0</v>
      </c>
      <c r="L208" s="56">
        <v>0</v>
      </c>
      <c r="M208" s="56">
        <v>0</v>
      </c>
      <c r="N208" s="56">
        <v>0</v>
      </c>
      <c r="O208" s="56">
        <v>0</v>
      </c>
      <c r="P208" s="56">
        <v>0</v>
      </c>
      <c r="Q208" s="56">
        <v>0</v>
      </c>
      <c r="R208" s="56">
        <v>0</v>
      </c>
      <c r="S208" s="56">
        <v>0</v>
      </c>
      <c r="T208" s="56">
        <v>1600000</v>
      </c>
      <c r="U208" s="56">
        <v>0</v>
      </c>
      <c r="V208" s="56">
        <v>0</v>
      </c>
      <c r="W208" s="56">
        <v>0</v>
      </c>
      <c r="X208" s="56">
        <v>0</v>
      </c>
      <c r="Y208" s="56">
        <v>0</v>
      </c>
      <c r="Z208" s="56">
        <v>0</v>
      </c>
      <c r="AA208" s="56">
        <v>0</v>
      </c>
      <c r="AB208" s="56">
        <v>0</v>
      </c>
      <c r="AC208" s="56">
        <v>0</v>
      </c>
      <c r="AD208" s="56">
        <v>0</v>
      </c>
      <c r="AE208" s="56">
        <v>0</v>
      </c>
      <c r="AF208" s="56">
        <v>0</v>
      </c>
      <c r="AG208" s="56">
        <v>0</v>
      </c>
      <c r="AH208" s="56">
        <v>0</v>
      </c>
      <c r="AI208" s="56">
        <v>0</v>
      </c>
      <c r="AJ208" s="56">
        <v>0</v>
      </c>
      <c r="AK208" s="56">
        <v>0</v>
      </c>
      <c r="AL208" s="56">
        <v>0</v>
      </c>
      <c r="AM208" s="56">
        <v>0</v>
      </c>
      <c r="AN208" s="56">
        <v>0</v>
      </c>
      <c r="AO208" s="56">
        <v>1600000</v>
      </c>
      <c r="AP208" s="56">
        <v>0</v>
      </c>
      <c r="AQ208" s="56">
        <v>0</v>
      </c>
      <c r="AR208" s="56">
        <v>0</v>
      </c>
      <c r="AS208" s="56">
        <v>0</v>
      </c>
      <c r="AT208" s="56">
        <v>0</v>
      </c>
      <c r="AU208" s="56">
        <v>0</v>
      </c>
      <c r="AV208" s="56">
        <v>0</v>
      </c>
      <c r="AW208" s="56">
        <v>0</v>
      </c>
      <c r="AX208" s="56">
        <v>0</v>
      </c>
      <c r="AY208" s="56">
        <v>0</v>
      </c>
      <c r="AZ208" s="56">
        <v>0</v>
      </c>
      <c r="BA208" s="56">
        <v>0</v>
      </c>
      <c r="BB208" s="56">
        <v>0</v>
      </c>
      <c r="BC208" s="56">
        <v>0</v>
      </c>
      <c r="BD208" s="56">
        <v>0</v>
      </c>
      <c r="BE208" s="56">
        <v>0</v>
      </c>
      <c r="BF208" s="56">
        <v>0</v>
      </c>
      <c r="BG208" s="56">
        <v>0</v>
      </c>
      <c r="BH208" s="56">
        <v>0</v>
      </c>
      <c r="BI208" s="56">
        <v>0</v>
      </c>
      <c r="BJ208" s="56">
        <v>0</v>
      </c>
      <c r="BK208" s="56">
        <v>0</v>
      </c>
      <c r="BL208" s="56">
        <v>0</v>
      </c>
      <c r="BM208" s="56">
        <v>0</v>
      </c>
      <c r="BN208" s="56">
        <v>0</v>
      </c>
      <c r="BO208" s="56">
        <v>0</v>
      </c>
      <c r="BP208" s="56">
        <v>0</v>
      </c>
      <c r="BQ208" s="56">
        <v>0</v>
      </c>
      <c r="BR208" s="56">
        <v>0</v>
      </c>
      <c r="BS208" s="56">
        <v>0</v>
      </c>
      <c r="BT208" s="56">
        <v>0</v>
      </c>
      <c r="BU208" s="56">
        <v>0</v>
      </c>
      <c r="BV208" s="56">
        <v>0</v>
      </c>
      <c r="BW208" s="56">
        <v>0</v>
      </c>
      <c r="BX208" s="56">
        <v>0</v>
      </c>
      <c r="BY208" s="56">
        <v>0</v>
      </c>
      <c r="BZ208" s="56">
        <v>0</v>
      </c>
      <c r="CA208" s="56">
        <v>0</v>
      </c>
      <c r="CB208" s="56">
        <v>0</v>
      </c>
      <c r="CC208" s="56">
        <v>0</v>
      </c>
      <c r="CD208" s="56">
        <v>0</v>
      </c>
      <c r="CE208" s="56">
        <v>0</v>
      </c>
      <c r="CF208" s="56">
        <v>0</v>
      </c>
      <c r="CG208" s="56">
        <v>0</v>
      </c>
      <c r="CH208" s="56">
        <v>0</v>
      </c>
      <c r="CI208" s="56">
        <v>0</v>
      </c>
      <c r="CJ208" s="56">
        <v>0</v>
      </c>
      <c r="CK208" s="56">
        <v>0</v>
      </c>
      <c r="CL208" s="56">
        <v>0</v>
      </c>
      <c r="CM208" s="56">
        <v>0</v>
      </c>
      <c r="CN208" s="56">
        <v>0</v>
      </c>
      <c r="CO208" s="56">
        <v>0</v>
      </c>
      <c r="CP208" s="56">
        <v>0</v>
      </c>
      <c r="CQ208" s="56">
        <v>0</v>
      </c>
      <c r="CR208" s="56">
        <v>0</v>
      </c>
      <c r="CS208" s="56">
        <v>0</v>
      </c>
      <c r="CT208" s="56">
        <v>0</v>
      </c>
      <c r="CU208" s="56">
        <v>0</v>
      </c>
      <c r="CV208" s="56">
        <v>0</v>
      </c>
      <c r="CW208" s="56">
        <v>0</v>
      </c>
      <c r="CX208" s="56">
        <v>0</v>
      </c>
      <c r="CY208" s="56">
        <v>0</v>
      </c>
      <c r="CZ208" s="56">
        <v>0</v>
      </c>
      <c r="DA208" s="56">
        <v>0</v>
      </c>
      <c r="DB208" s="56">
        <v>0</v>
      </c>
      <c r="DC208" s="56">
        <v>0</v>
      </c>
      <c r="DD208" s="56">
        <v>0</v>
      </c>
      <c r="DE208" s="56">
        <v>0</v>
      </c>
      <c r="DF208" s="56">
        <v>0</v>
      </c>
      <c r="DG208" s="63">
        <v>0</v>
      </c>
    </row>
    <row r="209" spans="1:111" ht="15.4" customHeight="1">
      <c r="A209" s="92" t="s">
        <v>1725</v>
      </c>
      <c r="B209" s="93"/>
      <c r="C209" s="93"/>
      <c r="D209" s="57" t="s">
        <v>1726</v>
      </c>
      <c r="E209" s="56">
        <v>2320000</v>
      </c>
      <c r="F209" s="56">
        <v>0</v>
      </c>
      <c r="G209" s="56">
        <v>0</v>
      </c>
      <c r="H209" s="56">
        <v>0</v>
      </c>
      <c r="I209" s="56">
        <v>0</v>
      </c>
      <c r="J209" s="56">
        <v>0</v>
      </c>
      <c r="K209" s="56">
        <v>0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56">
        <v>0</v>
      </c>
      <c r="R209" s="56">
        <v>0</v>
      </c>
      <c r="S209" s="56">
        <v>0</v>
      </c>
      <c r="T209" s="56">
        <v>2320000</v>
      </c>
      <c r="U209" s="56">
        <v>0</v>
      </c>
      <c r="V209" s="56">
        <v>0</v>
      </c>
      <c r="W209" s="56">
        <v>0</v>
      </c>
      <c r="X209" s="56">
        <v>0</v>
      </c>
      <c r="Y209" s="56">
        <v>0</v>
      </c>
      <c r="Z209" s="56">
        <v>0</v>
      </c>
      <c r="AA209" s="56">
        <v>0</v>
      </c>
      <c r="AB209" s="56">
        <v>0</v>
      </c>
      <c r="AC209" s="56">
        <v>0</v>
      </c>
      <c r="AD209" s="56">
        <v>0</v>
      </c>
      <c r="AE209" s="56">
        <v>0</v>
      </c>
      <c r="AF209" s="56">
        <v>0</v>
      </c>
      <c r="AG209" s="56">
        <v>0</v>
      </c>
      <c r="AH209" s="56">
        <v>0</v>
      </c>
      <c r="AI209" s="56">
        <v>0</v>
      </c>
      <c r="AJ209" s="56">
        <v>0</v>
      </c>
      <c r="AK209" s="56">
        <v>0</v>
      </c>
      <c r="AL209" s="56">
        <v>0</v>
      </c>
      <c r="AM209" s="56">
        <v>0</v>
      </c>
      <c r="AN209" s="56">
        <v>0</v>
      </c>
      <c r="AO209" s="56">
        <v>2320000</v>
      </c>
      <c r="AP209" s="56">
        <v>0</v>
      </c>
      <c r="AQ209" s="56">
        <v>0</v>
      </c>
      <c r="AR209" s="56">
        <v>0</v>
      </c>
      <c r="AS209" s="56">
        <v>0</v>
      </c>
      <c r="AT209" s="56">
        <v>0</v>
      </c>
      <c r="AU209" s="56">
        <v>0</v>
      </c>
      <c r="AV209" s="56">
        <v>0</v>
      </c>
      <c r="AW209" s="56">
        <v>0</v>
      </c>
      <c r="AX209" s="56">
        <v>0</v>
      </c>
      <c r="AY209" s="56">
        <v>0</v>
      </c>
      <c r="AZ209" s="56">
        <v>0</v>
      </c>
      <c r="BA209" s="56">
        <v>0</v>
      </c>
      <c r="BB209" s="56">
        <v>0</v>
      </c>
      <c r="BC209" s="56">
        <v>0</v>
      </c>
      <c r="BD209" s="56">
        <v>0</v>
      </c>
      <c r="BE209" s="56">
        <v>0</v>
      </c>
      <c r="BF209" s="56">
        <v>0</v>
      </c>
      <c r="BG209" s="56">
        <v>0</v>
      </c>
      <c r="BH209" s="56">
        <v>0</v>
      </c>
      <c r="BI209" s="56">
        <v>0</v>
      </c>
      <c r="BJ209" s="56">
        <v>0</v>
      </c>
      <c r="BK209" s="56">
        <v>0</v>
      </c>
      <c r="BL209" s="56">
        <v>0</v>
      </c>
      <c r="BM209" s="56">
        <v>0</v>
      </c>
      <c r="BN209" s="56">
        <v>0</v>
      </c>
      <c r="BO209" s="56">
        <v>0</v>
      </c>
      <c r="BP209" s="56">
        <v>0</v>
      </c>
      <c r="BQ209" s="56">
        <v>0</v>
      </c>
      <c r="BR209" s="56">
        <v>0</v>
      </c>
      <c r="BS209" s="56">
        <v>0</v>
      </c>
      <c r="BT209" s="56">
        <v>0</v>
      </c>
      <c r="BU209" s="56">
        <v>0</v>
      </c>
      <c r="BV209" s="56">
        <v>0</v>
      </c>
      <c r="BW209" s="56">
        <v>0</v>
      </c>
      <c r="BX209" s="56">
        <v>0</v>
      </c>
      <c r="BY209" s="56">
        <v>0</v>
      </c>
      <c r="BZ209" s="56">
        <v>0</v>
      </c>
      <c r="CA209" s="56">
        <v>0</v>
      </c>
      <c r="CB209" s="56">
        <v>0</v>
      </c>
      <c r="CC209" s="56">
        <v>0</v>
      </c>
      <c r="CD209" s="56">
        <v>0</v>
      </c>
      <c r="CE209" s="56">
        <v>0</v>
      </c>
      <c r="CF209" s="56">
        <v>0</v>
      </c>
      <c r="CG209" s="56">
        <v>0</v>
      </c>
      <c r="CH209" s="56">
        <v>0</v>
      </c>
      <c r="CI209" s="56">
        <v>0</v>
      </c>
      <c r="CJ209" s="56">
        <v>0</v>
      </c>
      <c r="CK209" s="56">
        <v>0</v>
      </c>
      <c r="CL209" s="56">
        <v>0</v>
      </c>
      <c r="CM209" s="56">
        <v>0</v>
      </c>
      <c r="CN209" s="56">
        <v>0</v>
      </c>
      <c r="CO209" s="56">
        <v>0</v>
      </c>
      <c r="CP209" s="56">
        <v>0</v>
      </c>
      <c r="CQ209" s="56">
        <v>0</v>
      </c>
      <c r="CR209" s="56">
        <v>0</v>
      </c>
      <c r="CS209" s="56">
        <v>0</v>
      </c>
      <c r="CT209" s="56">
        <v>0</v>
      </c>
      <c r="CU209" s="56">
        <v>0</v>
      </c>
      <c r="CV209" s="56">
        <v>0</v>
      </c>
      <c r="CW209" s="56">
        <v>0</v>
      </c>
      <c r="CX209" s="56">
        <v>0</v>
      </c>
      <c r="CY209" s="56">
        <v>0</v>
      </c>
      <c r="CZ209" s="56">
        <v>0</v>
      </c>
      <c r="DA209" s="56">
        <v>0</v>
      </c>
      <c r="DB209" s="56">
        <v>0</v>
      </c>
      <c r="DC209" s="56">
        <v>0</v>
      </c>
      <c r="DD209" s="56">
        <v>0</v>
      </c>
      <c r="DE209" s="56">
        <v>0</v>
      </c>
      <c r="DF209" s="56">
        <v>0</v>
      </c>
      <c r="DG209" s="63">
        <v>0</v>
      </c>
    </row>
    <row r="210" spans="1:111" ht="15.4" customHeight="1">
      <c r="A210" s="92" t="s">
        <v>1727</v>
      </c>
      <c r="B210" s="93"/>
      <c r="C210" s="93"/>
      <c r="D210" s="57" t="s">
        <v>1728</v>
      </c>
      <c r="E210" s="56">
        <v>15000000</v>
      </c>
      <c r="F210" s="56">
        <v>0</v>
      </c>
      <c r="G210" s="56">
        <v>0</v>
      </c>
      <c r="H210" s="56">
        <v>0</v>
      </c>
      <c r="I210" s="56">
        <v>0</v>
      </c>
      <c r="J210" s="56">
        <v>0</v>
      </c>
      <c r="K210" s="56">
        <v>0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56">
        <v>0</v>
      </c>
      <c r="R210" s="56">
        <v>0</v>
      </c>
      <c r="S210" s="56">
        <v>0</v>
      </c>
      <c r="T210" s="56">
        <v>15000000</v>
      </c>
      <c r="U210" s="56">
        <v>0</v>
      </c>
      <c r="V210" s="56">
        <v>0</v>
      </c>
      <c r="W210" s="56">
        <v>0</v>
      </c>
      <c r="X210" s="56">
        <v>0</v>
      </c>
      <c r="Y210" s="56">
        <v>0</v>
      </c>
      <c r="Z210" s="56">
        <v>0</v>
      </c>
      <c r="AA210" s="56">
        <v>0</v>
      </c>
      <c r="AB210" s="56">
        <v>0</v>
      </c>
      <c r="AC210" s="56">
        <v>0</v>
      </c>
      <c r="AD210" s="56">
        <v>0</v>
      </c>
      <c r="AE210" s="56">
        <v>0</v>
      </c>
      <c r="AF210" s="56">
        <v>0</v>
      </c>
      <c r="AG210" s="56">
        <v>0</v>
      </c>
      <c r="AH210" s="56">
        <v>0</v>
      </c>
      <c r="AI210" s="56">
        <v>0</v>
      </c>
      <c r="AJ210" s="56">
        <v>0</v>
      </c>
      <c r="AK210" s="56">
        <v>0</v>
      </c>
      <c r="AL210" s="56">
        <v>0</v>
      </c>
      <c r="AM210" s="56">
        <v>0</v>
      </c>
      <c r="AN210" s="56">
        <v>0</v>
      </c>
      <c r="AO210" s="56">
        <v>15000000</v>
      </c>
      <c r="AP210" s="56">
        <v>0</v>
      </c>
      <c r="AQ210" s="56">
        <v>0</v>
      </c>
      <c r="AR210" s="56">
        <v>0</v>
      </c>
      <c r="AS210" s="56">
        <v>0</v>
      </c>
      <c r="AT210" s="56">
        <v>0</v>
      </c>
      <c r="AU210" s="56">
        <v>0</v>
      </c>
      <c r="AV210" s="56">
        <v>0</v>
      </c>
      <c r="AW210" s="56">
        <v>0</v>
      </c>
      <c r="AX210" s="56">
        <v>0</v>
      </c>
      <c r="AY210" s="56">
        <v>0</v>
      </c>
      <c r="AZ210" s="56">
        <v>0</v>
      </c>
      <c r="BA210" s="56">
        <v>0</v>
      </c>
      <c r="BB210" s="56">
        <v>0</v>
      </c>
      <c r="BC210" s="56">
        <v>0</v>
      </c>
      <c r="BD210" s="56">
        <v>0</v>
      </c>
      <c r="BE210" s="56">
        <v>0</v>
      </c>
      <c r="BF210" s="56">
        <v>0</v>
      </c>
      <c r="BG210" s="56">
        <v>0</v>
      </c>
      <c r="BH210" s="56">
        <v>0</v>
      </c>
      <c r="BI210" s="56">
        <v>0</v>
      </c>
      <c r="BJ210" s="56">
        <v>0</v>
      </c>
      <c r="BK210" s="56">
        <v>0</v>
      </c>
      <c r="BL210" s="56">
        <v>0</v>
      </c>
      <c r="BM210" s="56">
        <v>0</v>
      </c>
      <c r="BN210" s="56">
        <v>0</v>
      </c>
      <c r="BO210" s="56">
        <v>0</v>
      </c>
      <c r="BP210" s="56">
        <v>0</v>
      </c>
      <c r="BQ210" s="56">
        <v>0</v>
      </c>
      <c r="BR210" s="56">
        <v>0</v>
      </c>
      <c r="BS210" s="56">
        <v>0</v>
      </c>
      <c r="BT210" s="56">
        <v>0</v>
      </c>
      <c r="BU210" s="56">
        <v>0</v>
      </c>
      <c r="BV210" s="56">
        <v>0</v>
      </c>
      <c r="BW210" s="56">
        <v>0</v>
      </c>
      <c r="BX210" s="56">
        <v>0</v>
      </c>
      <c r="BY210" s="56">
        <v>0</v>
      </c>
      <c r="BZ210" s="56">
        <v>0</v>
      </c>
      <c r="CA210" s="56">
        <v>0</v>
      </c>
      <c r="CB210" s="56">
        <v>0</v>
      </c>
      <c r="CC210" s="56">
        <v>0</v>
      </c>
      <c r="CD210" s="56">
        <v>0</v>
      </c>
      <c r="CE210" s="56">
        <v>0</v>
      </c>
      <c r="CF210" s="56">
        <v>0</v>
      </c>
      <c r="CG210" s="56">
        <v>0</v>
      </c>
      <c r="CH210" s="56">
        <v>0</v>
      </c>
      <c r="CI210" s="56">
        <v>0</v>
      </c>
      <c r="CJ210" s="56">
        <v>0</v>
      </c>
      <c r="CK210" s="56">
        <v>0</v>
      </c>
      <c r="CL210" s="56">
        <v>0</v>
      </c>
      <c r="CM210" s="56">
        <v>0</v>
      </c>
      <c r="CN210" s="56">
        <v>0</v>
      </c>
      <c r="CO210" s="56">
        <v>0</v>
      </c>
      <c r="CP210" s="56">
        <v>0</v>
      </c>
      <c r="CQ210" s="56">
        <v>0</v>
      </c>
      <c r="CR210" s="56">
        <v>0</v>
      </c>
      <c r="CS210" s="56">
        <v>0</v>
      </c>
      <c r="CT210" s="56">
        <v>0</v>
      </c>
      <c r="CU210" s="56">
        <v>0</v>
      </c>
      <c r="CV210" s="56">
        <v>0</v>
      </c>
      <c r="CW210" s="56">
        <v>0</v>
      </c>
      <c r="CX210" s="56">
        <v>0</v>
      </c>
      <c r="CY210" s="56">
        <v>0</v>
      </c>
      <c r="CZ210" s="56">
        <v>0</v>
      </c>
      <c r="DA210" s="56">
        <v>0</v>
      </c>
      <c r="DB210" s="56">
        <v>0</v>
      </c>
      <c r="DC210" s="56">
        <v>0</v>
      </c>
      <c r="DD210" s="56">
        <v>0</v>
      </c>
      <c r="DE210" s="56">
        <v>0</v>
      </c>
      <c r="DF210" s="56">
        <v>0</v>
      </c>
      <c r="DG210" s="63">
        <v>0</v>
      </c>
    </row>
    <row r="211" spans="1:111" ht="15.4" customHeight="1">
      <c r="A211" s="92" t="s">
        <v>1729</v>
      </c>
      <c r="B211" s="93"/>
      <c r="C211" s="93"/>
      <c r="D211" s="57" t="s">
        <v>1730</v>
      </c>
      <c r="E211" s="56">
        <v>1171480.8</v>
      </c>
      <c r="F211" s="56">
        <v>0</v>
      </c>
      <c r="G211" s="56">
        <v>0</v>
      </c>
      <c r="H211" s="56">
        <v>0</v>
      </c>
      <c r="I211" s="56">
        <v>0</v>
      </c>
      <c r="J211" s="56">
        <v>0</v>
      </c>
      <c r="K211" s="56">
        <v>0</v>
      </c>
      <c r="L211" s="56">
        <v>0</v>
      </c>
      <c r="M211" s="56">
        <v>0</v>
      </c>
      <c r="N211" s="56">
        <v>0</v>
      </c>
      <c r="O211" s="56">
        <v>0</v>
      </c>
      <c r="P211" s="56">
        <v>0</v>
      </c>
      <c r="Q211" s="56">
        <v>0</v>
      </c>
      <c r="R211" s="56">
        <v>0</v>
      </c>
      <c r="S211" s="56">
        <v>0</v>
      </c>
      <c r="T211" s="56">
        <v>1171480.8</v>
      </c>
      <c r="U211" s="56">
        <v>900000</v>
      </c>
      <c r="V211" s="56">
        <v>0</v>
      </c>
      <c r="W211" s="56">
        <v>0</v>
      </c>
      <c r="X211" s="56">
        <v>0</v>
      </c>
      <c r="Y211" s="56">
        <v>0</v>
      </c>
      <c r="Z211" s="56">
        <v>0</v>
      </c>
      <c r="AA211" s="56">
        <v>0</v>
      </c>
      <c r="AB211" s="56">
        <v>0</v>
      </c>
      <c r="AC211" s="56">
        <v>0</v>
      </c>
      <c r="AD211" s="56">
        <v>0</v>
      </c>
      <c r="AE211" s="56">
        <v>0</v>
      </c>
      <c r="AF211" s="56">
        <v>163138</v>
      </c>
      <c r="AG211" s="56">
        <v>67334.5</v>
      </c>
      <c r="AH211" s="56">
        <v>0</v>
      </c>
      <c r="AI211" s="56">
        <v>0</v>
      </c>
      <c r="AJ211" s="56">
        <v>0</v>
      </c>
      <c r="AK211" s="56">
        <v>41008.300000000003</v>
      </c>
      <c r="AL211" s="56">
        <v>0</v>
      </c>
      <c r="AM211" s="56">
        <v>0</v>
      </c>
      <c r="AN211" s="56">
        <v>0</v>
      </c>
      <c r="AO211" s="56">
        <v>0</v>
      </c>
      <c r="AP211" s="56">
        <v>0</v>
      </c>
      <c r="AQ211" s="56">
        <v>0</v>
      </c>
      <c r="AR211" s="56">
        <v>0</v>
      </c>
      <c r="AS211" s="56">
        <v>0</v>
      </c>
      <c r="AT211" s="56">
        <v>0</v>
      </c>
      <c r="AU211" s="56">
        <v>0</v>
      </c>
      <c r="AV211" s="56">
        <v>0</v>
      </c>
      <c r="AW211" s="56">
        <v>0</v>
      </c>
      <c r="AX211" s="56">
        <v>0</v>
      </c>
      <c r="AY211" s="56">
        <v>0</v>
      </c>
      <c r="AZ211" s="56">
        <v>0</v>
      </c>
      <c r="BA211" s="56">
        <v>0</v>
      </c>
      <c r="BB211" s="56">
        <v>0</v>
      </c>
      <c r="BC211" s="56">
        <v>0</v>
      </c>
      <c r="BD211" s="56">
        <v>0</v>
      </c>
      <c r="BE211" s="56">
        <v>0</v>
      </c>
      <c r="BF211" s="56">
        <v>0</v>
      </c>
      <c r="BG211" s="56">
        <v>0</v>
      </c>
      <c r="BH211" s="56">
        <v>0</v>
      </c>
      <c r="BI211" s="56">
        <v>0</v>
      </c>
      <c r="BJ211" s="56">
        <v>0</v>
      </c>
      <c r="BK211" s="56">
        <v>0</v>
      </c>
      <c r="BL211" s="56">
        <v>0</v>
      </c>
      <c r="BM211" s="56">
        <v>0</v>
      </c>
      <c r="BN211" s="56">
        <v>0</v>
      </c>
      <c r="BO211" s="56">
        <v>0</v>
      </c>
      <c r="BP211" s="56">
        <v>0</v>
      </c>
      <c r="BQ211" s="56">
        <v>0</v>
      </c>
      <c r="BR211" s="56">
        <v>0</v>
      </c>
      <c r="BS211" s="56">
        <v>0</v>
      </c>
      <c r="BT211" s="56">
        <v>0</v>
      </c>
      <c r="BU211" s="56">
        <v>0</v>
      </c>
      <c r="BV211" s="56">
        <v>0</v>
      </c>
      <c r="BW211" s="56">
        <v>0</v>
      </c>
      <c r="BX211" s="56">
        <v>0</v>
      </c>
      <c r="BY211" s="56">
        <v>0</v>
      </c>
      <c r="BZ211" s="56">
        <v>0</v>
      </c>
      <c r="CA211" s="56">
        <v>0</v>
      </c>
      <c r="CB211" s="56">
        <v>0</v>
      </c>
      <c r="CC211" s="56">
        <v>0</v>
      </c>
      <c r="CD211" s="56">
        <v>0</v>
      </c>
      <c r="CE211" s="56">
        <v>0</v>
      </c>
      <c r="CF211" s="56">
        <v>0</v>
      </c>
      <c r="CG211" s="56">
        <v>0</v>
      </c>
      <c r="CH211" s="56">
        <v>0</v>
      </c>
      <c r="CI211" s="56">
        <v>0</v>
      </c>
      <c r="CJ211" s="56">
        <v>0</v>
      </c>
      <c r="CK211" s="56">
        <v>0</v>
      </c>
      <c r="CL211" s="56">
        <v>0</v>
      </c>
      <c r="CM211" s="56">
        <v>0</v>
      </c>
      <c r="CN211" s="56">
        <v>0</v>
      </c>
      <c r="CO211" s="56">
        <v>0</v>
      </c>
      <c r="CP211" s="56">
        <v>0</v>
      </c>
      <c r="CQ211" s="56">
        <v>0</v>
      </c>
      <c r="CR211" s="56">
        <v>0</v>
      </c>
      <c r="CS211" s="56">
        <v>0</v>
      </c>
      <c r="CT211" s="56">
        <v>0</v>
      </c>
      <c r="CU211" s="56">
        <v>0</v>
      </c>
      <c r="CV211" s="56">
        <v>0</v>
      </c>
      <c r="CW211" s="56">
        <v>0</v>
      </c>
      <c r="CX211" s="56">
        <v>0</v>
      </c>
      <c r="CY211" s="56">
        <v>0</v>
      </c>
      <c r="CZ211" s="56">
        <v>0</v>
      </c>
      <c r="DA211" s="56">
        <v>0</v>
      </c>
      <c r="DB211" s="56">
        <v>0</v>
      </c>
      <c r="DC211" s="56">
        <v>0</v>
      </c>
      <c r="DD211" s="56">
        <v>0</v>
      </c>
      <c r="DE211" s="56">
        <v>0</v>
      </c>
      <c r="DF211" s="56">
        <v>0</v>
      </c>
      <c r="DG211" s="63">
        <v>0</v>
      </c>
    </row>
    <row r="212" spans="1:111" ht="15.4" customHeight="1">
      <c r="A212" s="92" t="s">
        <v>1731</v>
      </c>
      <c r="B212" s="93"/>
      <c r="C212" s="93"/>
      <c r="D212" s="57" t="s">
        <v>1732</v>
      </c>
      <c r="E212" s="56">
        <v>1028700.68</v>
      </c>
      <c r="F212" s="56">
        <v>106394.94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6">
        <v>0</v>
      </c>
      <c r="M212" s="56">
        <v>0</v>
      </c>
      <c r="N212" s="56">
        <v>0</v>
      </c>
      <c r="O212" s="56">
        <v>0</v>
      </c>
      <c r="P212" s="56">
        <v>0</v>
      </c>
      <c r="Q212" s="56">
        <v>0</v>
      </c>
      <c r="R212" s="56">
        <v>0</v>
      </c>
      <c r="S212" s="56">
        <v>106394.94</v>
      </c>
      <c r="T212" s="56">
        <v>922305.74</v>
      </c>
      <c r="U212" s="56">
        <v>7455.74</v>
      </c>
      <c r="V212" s="56">
        <v>0</v>
      </c>
      <c r="W212" s="56">
        <v>253901.2</v>
      </c>
      <c r="X212" s="56">
        <v>0</v>
      </c>
      <c r="Y212" s="56">
        <v>0</v>
      </c>
      <c r="Z212" s="56">
        <v>0</v>
      </c>
      <c r="AA212" s="56">
        <v>0</v>
      </c>
      <c r="AB212" s="56">
        <v>0</v>
      </c>
      <c r="AC212" s="56">
        <v>0</v>
      </c>
      <c r="AD212" s="56">
        <v>14331.8</v>
      </c>
      <c r="AE212" s="56">
        <v>0</v>
      </c>
      <c r="AF212" s="56">
        <v>0</v>
      </c>
      <c r="AG212" s="56">
        <v>0</v>
      </c>
      <c r="AH212" s="56">
        <v>0</v>
      </c>
      <c r="AI212" s="56">
        <v>0</v>
      </c>
      <c r="AJ212" s="56">
        <v>31882</v>
      </c>
      <c r="AK212" s="56">
        <v>70000</v>
      </c>
      <c r="AL212" s="56">
        <v>0</v>
      </c>
      <c r="AM212" s="56">
        <v>0</v>
      </c>
      <c r="AN212" s="56">
        <v>40635</v>
      </c>
      <c r="AO212" s="56">
        <v>431400</v>
      </c>
      <c r="AP212" s="56">
        <v>0</v>
      </c>
      <c r="AQ212" s="56">
        <v>0</v>
      </c>
      <c r="AR212" s="56">
        <v>0</v>
      </c>
      <c r="AS212" s="56">
        <v>8080</v>
      </c>
      <c r="AT212" s="56">
        <v>0</v>
      </c>
      <c r="AU212" s="56">
        <v>64620</v>
      </c>
      <c r="AV212" s="56">
        <v>0</v>
      </c>
      <c r="AW212" s="56">
        <v>0</v>
      </c>
      <c r="AX212" s="56">
        <v>0</v>
      </c>
      <c r="AY212" s="56">
        <v>0</v>
      </c>
      <c r="AZ212" s="56">
        <v>0</v>
      </c>
      <c r="BA212" s="56">
        <v>0</v>
      </c>
      <c r="BB212" s="56">
        <v>0</v>
      </c>
      <c r="BC212" s="56">
        <v>0</v>
      </c>
      <c r="BD212" s="56">
        <v>0</v>
      </c>
      <c r="BE212" s="56">
        <v>0</v>
      </c>
      <c r="BF212" s="56">
        <v>0</v>
      </c>
      <c r="BG212" s="56">
        <v>0</v>
      </c>
      <c r="BH212" s="56">
        <v>0</v>
      </c>
      <c r="BI212" s="56">
        <v>0</v>
      </c>
      <c r="BJ212" s="56">
        <v>0</v>
      </c>
      <c r="BK212" s="56">
        <v>0</v>
      </c>
      <c r="BL212" s="56">
        <v>0</v>
      </c>
      <c r="BM212" s="56">
        <v>0</v>
      </c>
      <c r="BN212" s="56">
        <v>0</v>
      </c>
      <c r="BO212" s="56">
        <v>0</v>
      </c>
      <c r="BP212" s="56">
        <v>0</v>
      </c>
      <c r="BQ212" s="56">
        <v>0</v>
      </c>
      <c r="BR212" s="56">
        <v>0</v>
      </c>
      <c r="BS212" s="56">
        <v>0</v>
      </c>
      <c r="BT212" s="56">
        <v>0</v>
      </c>
      <c r="BU212" s="56">
        <v>0</v>
      </c>
      <c r="BV212" s="56">
        <v>0</v>
      </c>
      <c r="BW212" s="56">
        <v>0</v>
      </c>
      <c r="BX212" s="56">
        <v>0</v>
      </c>
      <c r="BY212" s="56">
        <v>0</v>
      </c>
      <c r="BZ212" s="56">
        <v>0</v>
      </c>
      <c r="CA212" s="56">
        <v>0</v>
      </c>
      <c r="CB212" s="56">
        <v>0</v>
      </c>
      <c r="CC212" s="56">
        <v>0</v>
      </c>
      <c r="CD212" s="56">
        <v>0</v>
      </c>
      <c r="CE212" s="56">
        <v>0</v>
      </c>
      <c r="CF212" s="56">
        <v>0</v>
      </c>
      <c r="CG212" s="56">
        <v>0</v>
      </c>
      <c r="CH212" s="56">
        <v>0</v>
      </c>
      <c r="CI212" s="56">
        <v>0</v>
      </c>
      <c r="CJ212" s="56">
        <v>0</v>
      </c>
      <c r="CK212" s="56">
        <v>0</v>
      </c>
      <c r="CL212" s="56">
        <v>0</v>
      </c>
      <c r="CM212" s="56">
        <v>0</v>
      </c>
      <c r="CN212" s="56">
        <v>0</v>
      </c>
      <c r="CO212" s="56">
        <v>0</v>
      </c>
      <c r="CP212" s="56">
        <v>0</v>
      </c>
      <c r="CQ212" s="56">
        <v>0</v>
      </c>
      <c r="CR212" s="56">
        <v>0</v>
      </c>
      <c r="CS212" s="56">
        <v>0</v>
      </c>
      <c r="CT212" s="56">
        <v>0</v>
      </c>
      <c r="CU212" s="56">
        <v>0</v>
      </c>
      <c r="CV212" s="56">
        <v>0</v>
      </c>
      <c r="CW212" s="56">
        <v>0</v>
      </c>
      <c r="CX212" s="56">
        <v>0</v>
      </c>
      <c r="CY212" s="56">
        <v>0</v>
      </c>
      <c r="CZ212" s="56">
        <v>0</v>
      </c>
      <c r="DA212" s="56">
        <v>0</v>
      </c>
      <c r="DB212" s="56">
        <v>0</v>
      </c>
      <c r="DC212" s="56">
        <v>0</v>
      </c>
      <c r="DD212" s="56">
        <v>0</v>
      </c>
      <c r="DE212" s="56">
        <v>0</v>
      </c>
      <c r="DF212" s="56">
        <v>0</v>
      </c>
      <c r="DG212" s="63">
        <v>0</v>
      </c>
    </row>
    <row r="213" spans="1:111" ht="15.4" customHeight="1">
      <c r="A213" s="92" t="s">
        <v>1733</v>
      </c>
      <c r="B213" s="93"/>
      <c r="C213" s="93"/>
      <c r="D213" s="57" t="s">
        <v>1734</v>
      </c>
      <c r="E213" s="56">
        <v>1028700.68</v>
      </c>
      <c r="F213" s="56">
        <v>106394.94</v>
      </c>
      <c r="G213" s="56">
        <v>0</v>
      </c>
      <c r="H213" s="56">
        <v>0</v>
      </c>
      <c r="I213" s="56">
        <v>0</v>
      </c>
      <c r="J213" s="56">
        <v>0</v>
      </c>
      <c r="K213" s="56">
        <v>0</v>
      </c>
      <c r="L213" s="56">
        <v>0</v>
      </c>
      <c r="M213" s="56">
        <v>0</v>
      </c>
      <c r="N213" s="56">
        <v>0</v>
      </c>
      <c r="O213" s="56">
        <v>0</v>
      </c>
      <c r="P213" s="56">
        <v>0</v>
      </c>
      <c r="Q213" s="56">
        <v>0</v>
      </c>
      <c r="R213" s="56">
        <v>0</v>
      </c>
      <c r="S213" s="56">
        <v>106394.94</v>
      </c>
      <c r="T213" s="56">
        <v>922305.74</v>
      </c>
      <c r="U213" s="56">
        <v>7455.74</v>
      </c>
      <c r="V213" s="56">
        <v>0</v>
      </c>
      <c r="W213" s="56">
        <v>253901.2</v>
      </c>
      <c r="X213" s="56">
        <v>0</v>
      </c>
      <c r="Y213" s="56">
        <v>0</v>
      </c>
      <c r="Z213" s="56">
        <v>0</v>
      </c>
      <c r="AA213" s="56">
        <v>0</v>
      </c>
      <c r="AB213" s="56">
        <v>0</v>
      </c>
      <c r="AC213" s="56">
        <v>0</v>
      </c>
      <c r="AD213" s="56">
        <v>14331.8</v>
      </c>
      <c r="AE213" s="56">
        <v>0</v>
      </c>
      <c r="AF213" s="56">
        <v>0</v>
      </c>
      <c r="AG213" s="56">
        <v>0</v>
      </c>
      <c r="AH213" s="56">
        <v>0</v>
      </c>
      <c r="AI213" s="56">
        <v>0</v>
      </c>
      <c r="AJ213" s="56">
        <v>31882</v>
      </c>
      <c r="AK213" s="56">
        <v>70000</v>
      </c>
      <c r="AL213" s="56">
        <v>0</v>
      </c>
      <c r="AM213" s="56">
        <v>0</v>
      </c>
      <c r="AN213" s="56">
        <v>40635</v>
      </c>
      <c r="AO213" s="56">
        <v>431400</v>
      </c>
      <c r="AP213" s="56">
        <v>0</v>
      </c>
      <c r="AQ213" s="56">
        <v>0</v>
      </c>
      <c r="AR213" s="56">
        <v>0</v>
      </c>
      <c r="AS213" s="56">
        <v>8080</v>
      </c>
      <c r="AT213" s="56">
        <v>0</v>
      </c>
      <c r="AU213" s="56">
        <v>64620</v>
      </c>
      <c r="AV213" s="56">
        <v>0</v>
      </c>
      <c r="AW213" s="56">
        <v>0</v>
      </c>
      <c r="AX213" s="56">
        <v>0</v>
      </c>
      <c r="AY213" s="56">
        <v>0</v>
      </c>
      <c r="AZ213" s="56">
        <v>0</v>
      </c>
      <c r="BA213" s="56">
        <v>0</v>
      </c>
      <c r="BB213" s="56">
        <v>0</v>
      </c>
      <c r="BC213" s="56">
        <v>0</v>
      </c>
      <c r="BD213" s="56">
        <v>0</v>
      </c>
      <c r="BE213" s="56">
        <v>0</v>
      </c>
      <c r="BF213" s="56">
        <v>0</v>
      </c>
      <c r="BG213" s="56">
        <v>0</v>
      </c>
      <c r="BH213" s="56">
        <v>0</v>
      </c>
      <c r="BI213" s="56">
        <v>0</v>
      </c>
      <c r="BJ213" s="56">
        <v>0</v>
      </c>
      <c r="BK213" s="56">
        <v>0</v>
      </c>
      <c r="BL213" s="56">
        <v>0</v>
      </c>
      <c r="BM213" s="56">
        <v>0</v>
      </c>
      <c r="BN213" s="56">
        <v>0</v>
      </c>
      <c r="BO213" s="56">
        <v>0</v>
      </c>
      <c r="BP213" s="56">
        <v>0</v>
      </c>
      <c r="BQ213" s="56">
        <v>0</v>
      </c>
      <c r="BR213" s="56">
        <v>0</v>
      </c>
      <c r="BS213" s="56">
        <v>0</v>
      </c>
      <c r="BT213" s="56">
        <v>0</v>
      </c>
      <c r="BU213" s="56">
        <v>0</v>
      </c>
      <c r="BV213" s="56">
        <v>0</v>
      </c>
      <c r="BW213" s="56">
        <v>0</v>
      </c>
      <c r="BX213" s="56">
        <v>0</v>
      </c>
      <c r="BY213" s="56">
        <v>0</v>
      </c>
      <c r="BZ213" s="56">
        <v>0</v>
      </c>
      <c r="CA213" s="56">
        <v>0</v>
      </c>
      <c r="CB213" s="56">
        <v>0</v>
      </c>
      <c r="CC213" s="56">
        <v>0</v>
      </c>
      <c r="CD213" s="56">
        <v>0</v>
      </c>
      <c r="CE213" s="56">
        <v>0</v>
      </c>
      <c r="CF213" s="56">
        <v>0</v>
      </c>
      <c r="CG213" s="56">
        <v>0</v>
      </c>
      <c r="CH213" s="56">
        <v>0</v>
      </c>
      <c r="CI213" s="56">
        <v>0</v>
      </c>
      <c r="CJ213" s="56">
        <v>0</v>
      </c>
      <c r="CK213" s="56">
        <v>0</v>
      </c>
      <c r="CL213" s="56">
        <v>0</v>
      </c>
      <c r="CM213" s="56">
        <v>0</v>
      </c>
      <c r="CN213" s="56">
        <v>0</v>
      </c>
      <c r="CO213" s="56">
        <v>0</v>
      </c>
      <c r="CP213" s="56">
        <v>0</v>
      </c>
      <c r="CQ213" s="56">
        <v>0</v>
      </c>
      <c r="CR213" s="56">
        <v>0</v>
      </c>
      <c r="CS213" s="56">
        <v>0</v>
      </c>
      <c r="CT213" s="56">
        <v>0</v>
      </c>
      <c r="CU213" s="56">
        <v>0</v>
      </c>
      <c r="CV213" s="56">
        <v>0</v>
      </c>
      <c r="CW213" s="56">
        <v>0</v>
      </c>
      <c r="CX213" s="56">
        <v>0</v>
      </c>
      <c r="CY213" s="56">
        <v>0</v>
      </c>
      <c r="CZ213" s="56">
        <v>0</v>
      </c>
      <c r="DA213" s="56">
        <v>0</v>
      </c>
      <c r="DB213" s="56">
        <v>0</v>
      </c>
      <c r="DC213" s="56">
        <v>0</v>
      </c>
      <c r="DD213" s="56">
        <v>0</v>
      </c>
      <c r="DE213" s="56">
        <v>0</v>
      </c>
      <c r="DF213" s="56">
        <v>0</v>
      </c>
      <c r="DG213" s="63">
        <v>0</v>
      </c>
    </row>
    <row r="214" spans="1:111" ht="15.4" customHeight="1">
      <c r="A214" s="92" t="s">
        <v>1735</v>
      </c>
      <c r="B214" s="93"/>
      <c r="C214" s="93"/>
      <c r="D214" s="57" t="s">
        <v>1736</v>
      </c>
      <c r="E214" s="56">
        <v>8670004</v>
      </c>
      <c r="F214" s="56">
        <v>0</v>
      </c>
      <c r="G214" s="56">
        <v>0</v>
      </c>
      <c r="H214" s="56">
        <v>0</v>
      </c>
      <c r="I214" s="56">
        <v>0</v>
      </c>
      <c r="J214" s="56">
        <v>0</v>
      </c>
      <c r="K214" s="56">
        <v>0</v>
      </c>
      <c r="L214" s="56">
        <v>0</v>
      </c>
      <c r="M214" s="56">
        <v>0</v>
      </c>
      <c r="N214" s="56">
        <v>0</v>
      </c>
      <c r="O214" s="56">
        <v>0</v>
      </c>
      <c r="P214" s="56">
        <v>0</v>
      </c>
      <c r="Q214" s="56">
        <v>0</v>
      </c>
      <c r="R214" s="56">
        <v>0</v>
      </c>
      <c r="S214" s="56">
        <v>0</v>
      </c>
      <c r="T214" s="56">
        <v>8670004</v>
      </c>
      <c r="U214" s="56">
        <v>0</v>
      </c>
      <c r="V214" s="56">
        <v>0</v>
      </c>
      <c r="W214" s="56">
        <v>0</v>
      </c>
      <c r="X214" s="56">
        <v>0</v>
      </c>
      <c r="Y214" s="56">
        <v>0</v>
      </c>
      <c r="Z214" s="56">
        <v>0</v>
      </c>
      <c r="AA214" s="56">
        <v>0</v>
      </c>
      <c r="AB214" s="56">
        <v>0</v>
      </c>
      <c r="AC214" s="56">
        <v>0</v>
      </c>
      <c r="AD214" s="56">
        <v>0</v>
      </c>
      <c r="AE214" s="56">
        <v>0</v>
      </c>
      <c r="AF214" s="56">
        <v>0</v>
      </c>
      <c r="AG214" s="56">
        <v>0</v>
      </c>
      <c r="AH214" s="56">
        <v>0</v>
      </c>
      <c r="AI214" s="56">
        <v>0</v>
      </c>
      <c r="AJ214" s="56">
        <v>0</v>
      </c>
      <c r="AK214" s="56">
        <v>0</v>
      </c>
      <c r="AL214" s="56">
        <v>0</v>
      </c>
      <c r="AM214" s="56">
        <v>0</v>
      </c>
      <c r="AN214" s="56">
        <v>0</v>
      </c>
      <c r="AO214" s="56">
        <v>8670004</v>
      </c>
      <c r="AP214" s="56">
        <v>0</v>
      </c>
      <c r="AQ214" s="56">
        <v>0</v>
      </c>
      <c r="AR214" s="56">
        <v>0</v>
      </c>
      <c r="AS214" s="56">
        <v>0</v>
      </c>
      <c r="AT214" s="56">
        <v>0</v>
      </c>
      <c r="AU214" s="56">
        <v>0</v>
      </c>
      <c r="AV214" s="56">
        <v>0</v>
      </c>
      <c r="AW214" s="56">
        <v>0</v>
      </c>
      <c r="AX214" s="56">
        <v>0</v>
      </c>
      <c r="AY214" s="56">
        <v>0</v>
      </c>
      <c r="AZ214" s="56">
        <v>0</v>
      </c>
      <c r="BA214" s="56">
        <v>0</v>
      </c>
      <c r="BB214" s="56">
        <v>0</v>
      </c>
      <c r="BC214" s="56">
        <v>0</v>
      </c>
      <c r="BD214" s="56">
        <v>0</v>
      </c>
      <c r="BE214" s="56">
        <v>0</v>
      </c>
      <c r="BF214" s="56">
        <v>0</v>
      </c>
      <c r="BG214" s="56">
        <v>0</v>
      </c>
      <c r="BH214" s="56">
        <v>0</v>
      </c>
      <c r="BI214" s="56">
        <v>0</v>
      </c>
      <c r="BJ214" s="56">
        <v>0</v>
      </c>
      <c r="BK214" s="56">
        <v>0</v>
      </c>
      <c r="BL214" s="56">
        <v>0</v>
      </c>
      <c r="BM214" s="56">
        <v>0</v>
      </c>
      <c r="BN214" s="56">
        <v>0</v>
      </c>
      <c r="BO214" s="56">
        <v>0</v>
      </c>
      <c r="BP214" s="56">
        <v>0</v>
      </c>
      <c r="BQ214" s="56">
        <v>0</v>
      </c>
      <c r="BR214" s="56">
        <v>0</v>
      </c>
      <c r="BS214" s="56">
        <v>0</v>
      </c>
      <c r="BT214" s="56">
        <v>0</v>
      </c>
      <c r="BU214" s="56">
        <v>0</v>
      </c>
      <c r="BV214" s="56">
        <v>0</v>
      </c>
      <c r="BW214" s="56">
        <v>0</v>
      </c>
      <c r="BX214" s="56">
        <v>0</v>
      </c>
      <c r="BY214" s="56">
        <v>0</v>
      </c>
      <c r="BZ214" s="56">
        <v>0</v>
      </c>
      <c r="CA214" s="56">
        <v>0</v>
      </c>
      <c r="CB214" s="56">
        <v>0</v>
      </c>
      <c r="CC214" s="56">
        <v>0</v>
      </c>
      <c r="CD214" s="56">
        <v>0</v>
      </c>
      <c r="CE214" s="56">
        <v>0</v>
      </c>
      <c r="CF214" s="56">
        <v>0</v>
      </c>
      <c r="CG214" s="56">
        <v>0</v>
      </c>
      <c r="CH214" s="56">
        <v>0</v>
      </c>
      <c r="CI214" s="56">
        <v>0</v>
      </c>
      <c r="CJ214" s="56">
        <v>0</v>
      </c>
      <c r="CK214" s="56">
        <v>0</v>
      </c>
      <c r="CL214" s="56">
        <v>0</v>
      </c>
      <c r="CM214" s="56">
        <v>0</v>
      </c>
      <c r="CN214" s="56">
        <v>0</v>
      </c>
      <c r="CO214" s="56">
        <v>0</v>
      </c>
      <c r="CP214" s="56">
        <v>0</v>
      </c>
      <c r="CQ214" s="56">
        <v>0</v>
      </c>
      <c r="CR214" s="56">
        <v>0</v>
      </c>
      <c r="CS214" s="56">
        <v>0</v>
      </c>
      <c r="CT214" s="56">
        <v>0</v>
      </c>
      <c r="CU214" s="56">
        <v>0</v>
      </c>
      <c r="CV214" s="56">
        <v>0</v>
      </c>
      <c r="CW214" s="56">
        <v>0</v>
      </c>
      <c r="CX214" s="56">
        <v>0</v>
      </c>
      <c r="CY214" s="56">
        <v>0</v>
      </c>
      <c r="CZ214" s="56">
        <v>0</v>
      </c>
      <c r="DA214" s="56">
        <v>0</v>
      </c>
      <c r="DB214" s="56">
        <v>0</v>
      </c>
      <c r="DC214" s="56">
        <v>0</v>
      </c>
      <c r="DD214" s="56">
        <v>0</v>
      </c>
      <c r="DE214" s="56">
        <v>0</v>
      </c>
      <c r="DF214" s="56">
        <v>0</v>
      </c>
      <c r="DG214" s="63">
        <v>0</v>
      </c>
    </row>
    <row r="215" spans="1:111" ht="15.4" customHeight="1">
      <c r="A215" s="92" t="s">
        <v>1737</v>
      </c>
      <c r="B215" s="93"/>
      <c r="C215" s="93"/>
      <c r="D215" s="57" t="s">
        <v>1738</v>
      </c>
      <c r="E215" s="56">
        <v>5780004</v>
      </c>
      <c r="F215" s="56">
        <v>0</v>
      </c>
      <c r="G215" s="56">
        <v>0</v>
      </c>
      <c r="H215" s="56">
        <v>0</v>
      </c>
      <c r="I215" s="56">
        <v>0</v>
      </c>
      <c r="J215" s="56">
        <v>0</v>
      </c>
      <c r="K215" s="56">
        <v>0</v>
      </c>
      <c r="L215" s="56">
        <v>0</v>
      </c>
      <c r="M215" s="56">
        <v>0</v>
      </c>
      <c r="N215" s="56">
        <v>0</v>
      </c>
      <c r="O215" s="56">
        <v>0</v>
      </c>
      <c r="P215" s="56">
        <v>0</v>
      </c>
      <c r="Q215" s="56">
        <v>0</v>
      </c>
      <c r="R215" s="56">
        <v>0</v>
      </c>
      <c r="S215" s="56">
        <v>0</v>
      </c>
      <c r="T215" s="56">
        <v>5780004</v>
      </c>
      <c r="U215" s="56">
        <v>0</v>
      </c>
      <c r="V215" s="56">
        <v>0</v>
      </c>
      <c r="W215" s="56">
        <v>0</v>
      </c>
      <c r="X215" s="56">
        <v>0</v>
      </c>
      <c r="Y215" s="56">
        <v>0</v>
      </c>
      <c r="Z215" s="56">
        <v>0</v>
      </c>
      <c r="AA215" s="56">
        <v>0</v>
      </c>
      <c r="AB215" s="56">
        <v>0</v>
      </c>
      <c r="AC215" s="56">
        <v>0</v>
      </c>
      <c r="AD215" s="56">
        <v>0</v>
      </c>
      <c r="AE215" s="56">
        <v>0</v>
      </c>
      <c r="AF215" s="56">
        <v>0</v>
      </c>
      <c r="AG215" s="56">
        <v>0</v>
      </c>
      <c r="AH215" s="56">
        <v>0</v>
      </c>
      <c r="AI215" s="56">
        <v>0</v>
      </c>
      <c r="AJ215" s="56">
        <v>0</v>
      </c>
      <c r="AK215" s="56">
        <v>0</v>
      </c>
      <c r="AL215" s="56">
        <v>0</v>
      </c>
      <c r="AM215" s="56">
        <v>0</v>
      </c>
      <c r="AN215" s="56">
        <v>0</v>
      </c>
      <c r="AO215" s="56">
        <v>5780004</v>
      </c>
      <c r="AP215" s="56">
        <v>0</v>
      </c>
      <c r="AQ215" s="56">
        <v>0</v>
      </c>
      <c r="AR215" s="56">
        <v>0</v>
      </c>
      <c r="AS215" s="56">
        <v>0</v>
      </c>
      <c r="AT215" s="56">
        <v>0</v>
      </c>
      <c r="AU215" s="56">
        <v>0</v>
      </c>
      <c r="AV215" s="56">
        <v>0</v>
      </c>
      <c r="AW215" s="56">
        <v>0</v>
      </c>
      <c r="AX215" s="56">
        <v>0</v>
      </c>
      <c r="AY215" s="56">
        <v>0</v>
      </c>
      <c r="AZ215" s="56">
        <v>0</v>
      </c>
      <c r="BA215" s="56">
        <v>0</v>
      </c>
      <c r="BB215" s="56">
        <v>0</v>
      </c>
      <c r="BC215" s="56">
        <v>0</v>
      </c>
      <c r="BD215" s="56">
        <v>0</v>
      </c>
      <c r="BE215" s="56">
        <v>0</v>
      </c>
      <c r="BF215" s="56">
        <v>0</v>
      </c>
      <c r="BG215" s="56">
        <v>0</v>
      </c>
      <c r="BH215" s="56">
        <v>0</v>
      </c>
      <c r="BI215" s="56">
        <v>0</v>
      </c>
      <c r="BJ215" s="56">
        <v>0</v>
      </c>
      <c r="BK215" s="56">
        <v>0</v>
      </c>
      <c r="BL215" s="56">
        <v>0</v>
      </c>
      <c r="BM215" s="56">
        <v>0</v>
      </c>
      <c r="BN215" s="56">
        <v>0</v>
      </c>
      <c r="BO215" s="56">
        <v>0</v>
      </c>
      <c r="BP215" s="56">
        <v>0</v>
      </c>
      <c r="BQ215" s="56">
        <v>0</v>
      </c>
      <c r="BR215" s="56">
        <v>0</v>
      </c>
      <c r="BS215" s="56">
        <v>0</v>
      </c>
      <c r="BT215" s="56">
        <v>0</v>
      </c>
      <c r="BU215" s="56">
        <v>0</v>
      </c>
      <c r="BV215" s="56">
        <v>0</v>
      </c>
      <c r="BW215" s="56">
        <v>0</v>
      </c>
      <c r="BX215" s="56">
        <v>0</v>
      </c>
      <c r="BY215" s="56">
        <v>0</v>
      </c>
      <c r="BZ215" s="56">
        <v>0</v>
      </c>
      <c r="CA215" s="56">
        <v>0</v>
      </c>
      <c r="CB215" s="56">
        <v>0</v>
      </c>
      <c r="CC215" s="56">
        <v>0</v>
      </c>
      <c r="CD215" s="56">
        <v>0</v>
      </c>
      <c r="CE215" s="56">
        <v>0</v>
      </c>
      <c r="CF215" s="56">
        <v>0</v>
      </c>
      <c r="CG215" s="56">
        <v>0</v>
      </c>
      <c r="CH215" s="56">
        <v>0</v>
      </c>
      <c r="CI215" s="56">
        <v>0</v>
      </c>
      <c r="CJ215" s="56">
        <v>0</v>
      </c>
      <c r="CK215" s="56">
        <v>0</v>
      </c>
      <c r="CL215" s="56">
        <v>0</v>
      </c>
      <c r="CM215" s="56">
        <v>0</v>
      </c>
      <c r="CN215" s="56">
        <v>0</v>
      </c>
      <c r="CO215" s="56">
        <v>0</v>
      </c>
      <c r="CP215" s="56">
        <v>0</v>
      </c>
      <c r="CQ215" s="56">
        <v>0</v>
      </c>
      <c r="CR215" s="56">
        <v>0</v>
      </c>
      <c r="CS215" s="56">
        <v>0</v>
      </c>
      <c r="CT215" s="56">
        <v>0</v>
      </c>
      <c r="CU215" s="56">
        <v>0</v>
      </c>
      <c r="CV215" s="56">
        <v>0</v>
      </c>
      <c r="CW215" s="56">
        <v>0</v>
      </c>
      <c r="CX215" s="56">
        <v>0</v>
      </c>
      <c r="CY215" s="56">
        <v>0</v>
      </c>
      <c r="CZ215" s="56">
        <v>0</v>
      </c>
      <c r="DA215" s="56">
        <v>0</v>
      </c>
      <c r="DB215" s="56">
        <v>0</v>
      </c>
      <c r="DC215" s="56">
        <v>0</v>
      </c>
      <c r="DD215" s="56">
        <v>0</v>
      </c>
      <c r="DE215" s="56">
        <v>0</v>
      </c>
      <c r="DF215" s="56">
        <v>0</v>
      </c>
      <c r="DG215" s="63">
        <v>0</v>
      </c>
    </row>
    <row r="216" spans="1:111" ht="15.4" customHeight="1">
      <c r="A216" s="92" t="s">
        <v>1739</v>
      </c>
      <c r="B216" s="93"/>
      <c r="C216" s="93"/>
      <c r="D216" s="57" t="s">
        <v>1740</v>
      </c>
      <c r="E216" s="56">
        <v>1890000</v>
      </c>
      <c r="F216" s="56">
        <v>0</v>
      </c>
      <c r="G216" s="56">
        <v>0</v>
      </c>
      <c r="H216" s="56">
        <v>0</v>
      </c>
      <c r="I216" s="56">
        <v>0</v>
      </c>
      <c r="J216" s="56">
        <v>0</v>
      </c>
      <c r="K216" s="56">
        <v>0</v>
      </c>
      <c r="L216" s="56">
        <v>0</v>
      </c>
      <c r="M216" s="56">
        <v>0</v>
      </c>
      <c r="N216" s="56">
        <v>0</v>
      </c>
      <c r="O216" s="56">
        <v>0</v>
      </c>
      <c r="P216" s="56">
        <v>0</v>
      </c>
      <c r="Q216" s="56">
        <v>0</v>
      </c>
      <c r="R216" s="56">
        <v>0</v>
      </c>
      <c r="S216" s="56">
        <v>0</v>
      </c>
      <c r="T216" s="56">
        <v>1890000</v>
      </c>
      <c r="U216" s="56">
        <v>0</v>
      </c>
      <c r="V216" s="56">
        <v>0</v>
      </c>
      <c r="W216" s="56">
        <v>0</v>
      </c>
      <c r="X216" s="56">
        <v>0</v>
      </c>
      <c r="Y216" s="56">
        <v>0</v>
      </c>
      <c r="Z216" s="56">
        <v>0</v>
      </c>
      <c r="AA216" s="56">
        <v>0</v>
      </c>
      <c r="AB216" s="56">
        <v>0</v>
      </c>
      <c r="AC216" s="56">
        <v>0</v>
      </c>
      <c r="AD216" s="56">
        <v>0</v>
      </c>
      <c r="AE216" s="56">
        <v>0</v>
      </c>
      <c r="AF216" s="56">
        <v>0</v>
      </c>
      <c r="AG216" s="56">
        <v>0</v>
      </c>
      <c r="AH216" s="56">
        <v>0</v>
      </c>
      <c r="AI216" s="56">
        <v>0</v>
      </c>
      <c r="AJ216" s="56">
        <v>0</v>
      </c>
      <c r="AK216" s="56">
        <v>0</v>
      </c>
      <c r="AL216" s="56">
        <v>0</v>
      </c>
      <c r="AM216" s="56">
        <v>0</v>
      </c>
      <c r="AN216" s="56">
        <v>0</v>
      </c>
      <c r="AO216" s="56">
        <v>1890000</v>
      </c>
      <c r="AP216" s="56">
        <v>0</v>
      </c>
      <c r="AQ216" s="56">
        <v>0</v>
      </c>
      <c r="AR216" s="56">
        <v>0</v>
      </c>
      <c r="AS216" s="56">
        <v>0</v>
      </c>
      <c r="AT216" s="56">
        <v>0</v>
      </c>
      <c r="AU216" s="56">
        <v>0</v>
      </c>
      <c r="AV216" s="56">
        <v>0</v>
      </c>
      <c r="AW216" s="56">
        <v>0</v>
      </c>
      <c r="AX216" s="56">
        <v>0</v>
      </c>
      <c r="AY216" s="56">
        <v>0</v>
      </c>
      <c r="AZ216" s="56">
        <v>0</v>
      </c>
      <c r="BA216" s="56">
        <v>0</v>
      </c>
      <c r="BB216" s="56">
        <v>0</v>
      </c>
      <c r="BC216" s="56">
        <v>0</v>
      </c>
      <c r="BD216" s="56">
        <v>0</v>
      </c>
      <c r="BE216" s="56">
        <v>0</v>
      </c>
      <c r="BF216" s="56">
        <v>0</v>
      </c>
      <c r="BG216" s="56">
        <v>0</v>
      </c>
      <c r="BH216" s="56">
        <v>0</v>
      </c>
      <c r="BI216" s="56">
        <v>0</v>
      </c>
      <c r="BJ216" s="56">
        <v>0</v>
      </c>
      <c r="BK216" s="56">
        <v>0</v>
      </c>
      <c r="BL216" s="56">
        <v>0</v>
      </c>
      <c r="BM216" s="56">
        <v>0</v>
      </c>
      <c r="BN216" s="56">
        <v>0</v>
      </c>
      <c r="BO216" s="56">
        <v>0</v>
      </c>
      <c r="BP216" s="56">
        <v>0</v>
      </c>
      <c r="BQ216" s="56">
        <v>0</v>
      </c>
      <c r="BR216" s="56">
        <v>0</v>
      </c>
      <c r="BS216" s="56">
        <v>0</v>
      </c>
      <c r="BT216" s="56">
        <v>0</v>
      </c>
      <c r="BU216" s="56">
        <v>0</v>
      </c>
      <c r="BV216" s="56">
        <v>0</v>
      </c>
      <c r="BW216" s="56">
        <v>0</v>
      </c>
      <c r="BX216" s="56">
        <v>0</v>
      </c>
      <c r="BY216" s="56">
        <v>0</v>
      </c>
      <c r="BZ216" s="56">
        <v>0</v>
      </c>
      <c r="CA216" s="56">
        <v>0</v>
      </c>
      <c r="CB216" s="56">
        <v>0</v>
      </c>
      <c r="CC216" s="56">
        <v>0</v>
      </c>
      <c r="CD216" s="56">
        <v>0</v>
      </c>
      <c r="CE216" s="56">
        <v>0</v>
      </c>
      <c r="CF216" s="56">
        <v>0</v>
      </c>
      <c r="CG216" s="56">
        <v>0</v>
      </c>
      <c r="CH216" s="56">
        <v>0</v>
      </c>
      <c r="CI216" s="56">
        <v>0</v>
      </c>
      <c r="CJ216" s="56">
        <v>0</v>
      </c>
      <c r="CK216" s="56">
        <v>0</v>
      </c>
      <c r="CL216" s="56">
        <v>0</v>
      </c>
      <c r="CM216" s="56">
        <v>0</v>
      </c>
      <c r="CN216" s="56">
        <v>0</v>
      </c>
      <c r="CO216" s="56">
        <v>0</v>
      </c>
      <c r="CP216" s="56">
        <v>0</v>
      </c>
      <c r="CQ216" s="56">
        <v>0</v>
      </c>
      <c r="CR216" s="56">
        <v>0</v>
      </c>
      <c r="CS216" s="56">
        <v>0</v>
      </c>
      <c r="CT216" s="56">
        <v>0</v>
      </c>
      <c r="CU216" s="56">
        <v>0</v>
      </c>
      <c r="CV216" s="56">
        <v>0</v>
      </c>
      <c r="CW216" s="56">
        <v>0</v>
      </c>
      <c r="CX216" s="56">
        <v>0</v>
      </c>
      <c r="CY216" s="56">
        <v>0</v>
      </c>
      <c r="CZ216" s="56">
        <v>0</v>
      </c>
      <c r="DA216" s="56">
        <v>0</v>
      </c>
      <c r="DB216" s="56">
        <v>0</v>
      </c>
      <c r="DC216" s="56">
        <v>0</v>
      </c>
      <c r="DD216" s="56">
        <v>0</v>
      </c>
      <c r="DE216" s="56">
        <v>0</v>
      </c>
      <c r="DF216" s="56">
        <v>0</v>
      </c>
      <c r="DG216" s="63">
        <v>0</v>
      </c>
    </row>
    <row r="217" spans="1:111" ht="15.4" customHeight="1">
      <c r="A217" s="92" t="s">
        <v>1741</v>
      </c>
      <c r="B217" s="93"/>
      <c r="C217" s="93"/>
      <c r="D217" s="57" t="s">
        <v>1742</v>
      </c>
      <c r="E217" s="56">
        <v>1000000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  <c r="L217" s="56">
        <v>0</v>
      </c>
      <c r="M217" s="56">
        <v>0</v>
      </c>
      <c r="N217" s="56">
        <v>0</v>
      </c>
      <c r="O217" s="56">
        <v>0</v>
      </c>
      <c r="P217" s="56">
        <v>0</v>
      </c>
      <c r="Q217" s="56">
        <v>0</v>
      </c>
      <c r="R217" s="56">
        <v>0</v>
      </c>
      <c r="S217" s="56">
        <v>0</v>
      </c>
      <c r="T217" s="56">
        <v>1000000</v>
      </c>
      <c r="U217" s="56">
        <v>0</v>
      </c>
      <c r="V217" s="56">
        <v>0</v>
      </c>
      <c r="W217" s="56">
        <v>0</v>
      </c>
      <c r="X217" s="56">
        <v>0</v>
      </c>
      <c r="Y217" s="56">
        <v>0</v>
      </c>
      <c r="Z217" s="56">
        <v>0</v>
      </c>
      <c r="AA217" s="56">
        <v>0</v>
      </c>
      <c r="AB217" s="56">
        <v>0</v>
      </c>
      <c r="AC217" s="56">
        <v>0</v>
      </c>
      <c r="AD217" s="56">
        <v>0</v>
      </c>
      <c r="AE217" s="56">
        <v>0</v>
      </c>
      <c r="AF217" s="56">
        <v>0</v>
      </c>
      <c r="AG217" s="56">
        <v>0</v>
      </c>
      <c r="AH217" s="56">
        <v>0</v>
      </c>
      <c r="AI217" s="56">
        <v>0</v>
      </c>
      <c r="AJ217" s="56">
        <v>0</v>
      </c>
      <c r="AK217" s="56">
        <v>0</v>
      </c>
      <c r="AL217" s="56">
        <v>0</v>
      </c>
      <c r="AM217" s="56">
        <v>0</v>
      </c>
      <c r="AN217" s="56">
        <v>0</v>
      </c>
      <c r="AO217" s="56">
        <v>1000000</v>
      </c>
      <c r="AP217" s="56">
        <v>0</v>
      </c>
      <c r="AQ217" s="56">
        <v>0</v>
      </c>
      <c r="AR217" s="56">
        <v>0</v>
      </c>
      <c r="AS217" s="56">
        <v>0</v>
      </c>
      <c r="AT217" s="56">
        <v>0</v>
      </c>
      <c r="AU217" s="56">
        <v>0</v>
      </c>
      <c r="AV217" s="56">
        <v>0</v>
      </c>
      <c r="AW217" s="56">
        <v>0</v>
      </c>
      <c r="AX217" s="56">
        <v>0</v>
      </c>
      <c r="AY217" s="56">
        <v>0</v>
      </c>
      <c r="AZ217" s="56">
        <v>0</v>
      </c>
      <c r="BA217" s="56">
        <v>0</v>
      </c>
      <c r="BB217" s="56">
        <v>0</v>
      </c>
      <c r="BC217" s="56">
        <v>0</v>
      </c>
      <c r="BD217" s="56">
        <v>0</v>
      </c>
      <c r="BE217" s="56">
        <v>0</v>
      </c>
      <c r="BF217" s="56">
        <v>0</v>
      </c>
      <c r="BG217" s="56">
        <v>0</v>
      </c>
      <c r="BH217" s="56">
        <v>0</v>
      </c>
      <c r="BI217" s="56">
        <v>0</v>
      </c>
      <c r="BJ217" s="56">
        <v>0</v>
      </c>
      <c r="BK217" s="56">
        <v>0</v>
      </c>
      <c r="BL217" s="56">
        <v>0</v>
      </c>
      <c r="BM217" s="56">
        <v>0</v>
      </c>
      <c r="BN217" s="56">
        <v>0</v>
      </c>
      <c r="BO217" s="56">
        <v>0</v>
      </c>
      <c r="BP217" s="56">
        <v>0</v>
      </c>
      <c r="BQ217" s="56">
        <v>0</v>
      </c>
      <c r="BR217" s="56">
        <v>0</v>
      </c>
      <c r="BS217" s="56">
        <v>0</v>
      </c>
      <c r="BT217" s="56">
        <v>0</v>
      </c>
      <c r="BU217" s="56">
        <v>0</v>
      </c>
      <c r="BV217" s="56">
        <v>0</v>
      </c>
      <c r="BW217" s="56">
        <v>0</v>
      </c>
      <c r="BX217" s="56">
        <v>0</v>
      </c>
      <c r="BY217" s="56">
        <v>0</v>
      </c>
      <c r="BZ217" s="56">
        <v>0</v>
      </c>
      <c r="CA217" s="56">
        <v>0</v>
      </c>
      <c r="CB217" s="56">
        <v>0</v>
      </c>
      <c r="CC217" s="56">
        <v>0</v>
      </c>
      <c r="CD217" s="56">
        <v>0</v>
      </c>
      <c r="CE217" s="56">
        <v>0</v>
      </c>
      <c r="CF217" s="56">
        <v>0</v>
      </c>
      <c r="CG217" s="56">
        <v>0</v>
      </c>
      <c r="CH217" s="56">
        <v>0</v>
      </c>
      <c r="CI217" s="56">
        <v>0</v>
      </c>
      <c r="CJ217" s="56">
        <v>0</v>
      </c>
      <c r="CK217" s="56">
        <v>0</v>
      </c>
      <c r="CL217" s="56">
        <v>0</v>
      </c>
      <c r="CM217" s="56">
        <v>0</v>
      </c>
      <c r="CN217" s="56">
        <v>0</v>
      </c>
      <c r="CO217" s="56">
        <v>0</v>
      </c>
      <c r="CP217" s="56">
        <v>0</v>
      </c>
      <c r="CQ217" s="56">
        <v>0</v>
      </c>
      <c r="CR217" s="56">
        <v>0</v>
      </c>
      <c r="CS217" s="56">
        <v>0</v>
      </c>
      <c r="CT217" s="56">
        <v>0</v>
      </c>
      <c r="CU217" s="56">
        <v>0</v>
      </c>
      <c r="CV217" s="56">
        <v>0</v>
      </c>
      <c r="CW217" s="56">
        <v>0</v>
      </c>
      <c r="CX217" s="56">
        <v>0</v>
      </c>
      <c r="CY217" s="56">
        <v>0</v>
      </c>
      <c r="CZ217" s="56">
        <v>0</v>
      </c>
      <c r="DA217" s="56">
        <v>0</v>
      </c>
      <c r="DB217" s="56">
        <v>0</v>
      </c>
      <c r="DC217" s="56">
        <v>0</v>
      </c>
      <c r="DD217" s="56">
        <v>0</v>
      </c>
      <c r="DE217" s="56">
        <v>0</v>
      </c>
      <c r="DF217" s="56">
        <v>0</v>
      </c>
      <c r="DG217" s="63">
        <v>0</v>
      </c>
    </row>
    <row r="218" spans="1:111" ht="15.4" customHeight="1">
      <c r="A218" s="92" t="s">
        <v>1743</v>
      </c>
      <c r="B218" s="93"/>
      <c r="C218" s="93"/>
      <c r="D218" s="57" t="s">
        <v>908</v>
      </c>
      <c r="E218" s="56">
        <v>47878635.009999998</v>
      </c>
      <c r="F218" s="56">
        <v>3460226.95</v>
      </c>
      <c r="G218" s="56">
        <v>671944</v>
      </c>
      <c r="H218" s="56">
        <v>669155</v>
      </c>
      <c r="I218" s="56">
        <v>432460</v>
      </c>
      <c r="J218" s="56">
        <v>0</v>
      </c>
      <c r="K218" s="56">
        <v>658750.4</v>
      </c>
      <c r="L218" s="56">
        <v>384314.85</v>
      </c>
      <c r="M218" s="56">
        <v>54667.65</v>
      </c>
      <c r="N218" s="56">
        <v>130020.01</v>
      </c>
      <c r="O218" s="56">
        <v>0</v>
      </c>
      <c r="P218" s="56">
        <v>137719.51999999999</v>
      </c>
      <c r="Q218" s="56">
        <v>152705.51999999999</v>
      </c>
      <c r="R218" s="56">
        <v>0</v>
      </c>
      <c r="S218" s="56">
        <v>168490</v>
      </c>
      <c r="T218" s="56">
        <v>42867120.060000002</v>
      </c>
      <c r="U218" s="56">
        <v>15443.1</v>
      </c>
      <c r="V218" s="56">
        <v>27482.6</v>
      </c>
      <c r="W218" s="56">
        <v>20000</v>
      </c>
      <c r="X218" s="56">
        <v>18</v>
      </c>
      <c r="Y218" s="56">
        <v>800</v>
      </c>
      <c r="Z218" s="56">
        <v>0</v>
      </c>
      <c r="AA218" s="56">
        <v>57937.02</v>
      </c>
      <c r="AB218" s="56">
        <v>0</v>
      </c>
      <c r="AC218" s="56">
        <v>0</v>
      </c>
      <c r="AD218" s="56">
        <v>41750.35</v>
      </c>
      <c r="AE218" s="56">
        <v>0</v>
      </c>
      <c r="AF218" s="56">
        <v>0</v>
      </c>
      <c r="AG218" s="56">
        <v>1050</v>
      </c>
      <c r="AH218" s="56">
        <v>0</v>
      </c>
      <c r="AI218" s="56">
        <v>3000</v>
      </c>
      <c r="AJ218" s="56">
        <v>5732</v>
      </c>
      <c r="AK218" s="56">
        <v>22578</v>
      </c>
      <c r="AL218" s="56">
        <v>0</v>
      </c>
      <c r="AM218" s="56">
        <v>0</v>
      </c>
      <c r="AN218" s="56">
        <v>19441.25</v>
      </c>
      <c r="AO218" s="56">
        <v>42621401.799999997</v>
      </c>
      <c r="AP218" s="56">
        <v>12827.7</v>
      </c>
      <c r="AQ218" s="56">
        <v>0</v>
      </c>
      <c r="AR218" s="56">
        <v>0</v>
      </c>
      <c r="AS218" s="56">
        <v>3830</v>
      </c>
      <c r="AT218" s="56">
        <v>0</v>
      </c>
      <c r="AU218" s="56">
        <v>13828.24</v>
      </c>
      <c r="AV218" s="56">
        <v>31654</v>
      </c>
      <c r="AW218" s="56">
        <v>0</v>
      </c>
      <c r="AX218" s="56">
        <v>0</v>
      </c>
      <c r="AY218" s="56">
        <v>0</v>
      </c>
      <c r="AZ218" s="56">
        <v>0</v>
      </c>
      <c r="BA218" s="56">
        <v>8510</v>
      </c>
      <c r="BB218" s="56">
        <v>10500</v>
      </c>
      <c r="BC218" s="56">
        <v>11969</v>
      </c>
      <c r="BD218" s="56">
        <v>0</v>
      </c>
      <c r="BE218" s="56">
        <v>0</v>
      </c>
      <c r="BF218" s="56">
        <v>0</v>
      </c>
      <c r="BG218" s="56">
        <v>675</v>
      </c>
      <c r="BH218" s="56">
        <v>0</v>
      </c>
      <c r="BI218" s="56">
        <v>0</v>
      </c>
      <c r="BJ218" s="56">
        <v>0</v>
      </c>
      <c r="BK218" s="56">
        <v>0</v>
      </c>
      <c r="BL218" s="56">
        <v>0</v>
      </c>
      <c r="BM218" s="56">
        <v>0</v>
      </c>
      <c r="BN218" s="56">
        <v>0</v>
      </c>
      <c r="BO218" s="56">
        <v>0</v>
      </c>
      <c r="BP218" s="56">
        <v>0</v>
      </c>
      <c r="BQ218" s="56">
        <v>0</v>
      </c>
      <c r="BR218" s="56">
        <v>0</v>
      </c>
      <c r="BS218" s="56">
        <v>0</v>
      </c>
      <c r="BT218" s="56">
        <v>0</v>
      </c>
      <c r="BU218" s="56">
        <v>0</v>
      </c>
      <c r="BV218" s="56">
        <v>0</v>
      </c>
      <c r="BW218" s="56">
        <v>0</v>
      </c>
      <c r="BX218" s="56">
        <v>0</v>
      </c>
      <c r="BY218" s="56">
        <v>0</v>
      </c>
      <c r="BZ218" s="56">
        <v>1519634</v>
      </c>
      <c r="CA218" s="56">
        <v>0</v>
      </c>
      <c r="CB218" s="56">
        <v>799374</v>
      </c>
      <c r="CC218" s="56">
        <v>0</v>
      </c>
      <c r="CD218" s="56">
        <v>0</v>
      </c>
      <c r="CE218" s="56">
        <v>0</v>
      </c>
      <c r="CF218" s="56">
        <v>720260</v>
      </c>
      <c r="CG218" s="56">
        <v>0</v>
      </c>
      <c r="CH218" s="56">
        <v>0</v>
      </c>
      <c r="CI218" s="56">
        <v>0</v>
      </c>
      <c r="CJ218" s="56">
        <v>0</v>
      </c>
      <c r="CK218" s="56">
        <v>0</v>
      </c>
      <c r="CL218" s="56">
        <v>0</v>
      </c>
      <c r="CM218" s="56">
        <v>0</v>
      </c>
      <c r="CN218" s="56">
        <v>0</v>
      </c>
      <c r="CO218" s="56">
        <v>0</v>
      </c>
      <c r="CP218" s="56">
        <v>0</v>
      </c>
      <c r="CQ218" s="56">
        <v>0</v>
      </c>
      <c r="CR218" s="56">
        <v>0</v>
      </c>
      <c r="CS218" s="56">
        <v>0</v>
      </c>
      <c r="CT218" s="56">
        <v>0</v>
      </c>
      <c r="CU218" s="56">
        <v>0</v>
      </c>
      <c r="CV218" s="56">
        <v>0</v>
      </c>
      <c r="CW218" s="56">
        <v>0</v>
      </c>
      <c r="CX218" s="56">
        <v>0</v>
      </c>
      <c r="CY218" s="56">
        <v>0</v>
      </c>
      <c r="CZ218" s="56">
        <v>0</v>
      </c>
      <c r="DA218" s="56">
        <v>0</v>
      </c>
      <c r="DB218" s="56">
        <v>0</v>
      </c>
      <c r="DC218" s="56">
        <v>0</v>
      </c>
      <c r="DD218" s="56">
        <v>0</v>
      </c>
      <c r="DE218" s="56">
        <v>0</v>
      </c>
      <c r="DF218" s="56">
        <v>0</v>
      </c>
      <c r="DG218" s="63">
        <v>0</v>
      </c>
    </row>
    <row r="219" spans="1:111" ht="15.4" customHeight="1">
      <c r="A219" s="92" t="s">
        <v>1744</v>
      </c>
      <c r="B219" s="93"/>
      <c r="C219" s="93"/>
      <c r="D219" s="57" t="s">
        <v>1745</v>
      </c>
      <c r="E219" s="56">
        <v>11401829.48</v>
      </c>
      <c r="F219" s="56">
        <v>2127707.44</v>
      </c>
      <c r="G219" s="56">
        <v>364782.5</v>
      </c>
      <c r="H219" s="56">
        <v>277716.5</v>
      </c>
      <c r="I219" s="56">
        <v>0</v>
      </c>
      <c r="J219" s="56">
        <v>0</v>
      </c>
      <c r="K219" s="56">
        <v>658750.4</v>
      </c>
      <c r="L219" s="56">
        <v>260249</v>
      </c>
      <c r="M219" s="56">
        <v>0</v>
      </c>
      <c r="N219" s="56">
        <v>130020.01</v>
      </c>
      <c r="O219" s="56">
        <v>0</v>
      </c>
      <c r="P219" s="56">
        <v>128723.51</v>
      </c>
      <c r="Q219" s="56">
        <v>152705.51999999999</v>
      </c>
      <c r="R219" s="56">
        <v>0</v>
      </c>
      <c r="S219" s="56">
        <v>154760</v>
      </c>
      <c r="T219" s="56">
        <v>7754494.04</v>
      </c>
      <c r="U219" s="56">
        <v>0</v>
      </c>
      <c r="V219" s="56">
        <v>3484.8</v>
      </c>
      <c r="W219" s="56">
        <v>0</v>
      </c>
      <c r="X219" s="56">
        <v>0</v>
      </c>
      <c r="Y219" s="56">
        <v>0</v>
      </c>
      <c r="Z219" s="56">
        <v>0</v>
      </c>
      <c r="AA219" s="56">
        <v>0</v>
      </c>
      <c r="AB219" s="56">
        <v>0</v>
      </c>
      <c r="AC219" s="56">
        <v>0</v>
      </c>
      <c r="AD219" s="56">
        <v>0</v>
      </c>
      <c r="AE219" s="56">
        <v>0</v>
      </c>
      <c r="AF219" s="56">
        <v>0</v>
      </c>
      <c r="AG219" s="56">
        <v>0</v>
      </c>
      <c r="AH219" s="56">
        <v>0</v>
      </c>
      <c r="AI219" s="56">
        <v>0</v>
      </c>
      <c r="AJ219" s="56">
        <v>0</v>
      </c>
      <c r="AK219" s="56">
        <v>5541</v>
      </c>
      <c r="AL219" s="56">
        <v>0</v>
      </c>
      <c r="AM219" s="56">
        <v>0</v>
      </c>
      <c r="AN219" s="56">
        <v>0</v>
      </c>
      <c r="AO219" s="56">
        <v>7732800</v>
      </c>
      <c r="AP219" s="56">
        <v>0</v>
      </c>
      <c r="AQ219" s="56">
        <v>0</v>
      </c>
      <c r="AR219" s="56">
        <v>0</v>
      </c>
      <c r="AS219" s="56">
        <v>0</v>
      </c>
      <c r="AT219" s="56">
        <v>0</v>
      </c>
      <c r="AU219" s="56">
        <v>12668.24</v>
      </c>
      <c r="AV219" s="56">
        <v>25169</v>
      </c>
      <c r="AW219" s="56">
        <v>0</v>
      </c>
      <c r="AX219" s="56">
        <v>0</v>
      </c>
      <c r="AY219" s="56">
        <v>0</v>
      </c>
      <c r="AZ219" s="56">
        <v>0</v>
      </c>
      <c r="BA219" s="56">
        <v>2700</v>
      </c>
      <c r="BB219" s="56">
        <v>10500</v>
      </c>
      <c r="BC219" s="56">
        <v>11969</v>
      </c>
      <c r="BD219" s="56">
        <v>0</v>
      </c>
      <c r="BE219" s="56">
        <v>0</v>
      </c>
      <c r="BF219" s="56">
        <v>0</v>
      </c>
      <c r="BG219" s="56">
        <v>0</v>
      </c>
      <c r="BH219" s="56">
        <v>0</v>
      </c>
      <c r="BI219" s="56">
        <v>0</v>
      </c>
      <c r="BJ219" s="56">
        <v>0</v>
      </c>
      <c r="BK219" s="56">
        <v>0</v>
      </c>
      <c r="BL219" s="56">
        <v>0</v>
      </c>
      <c r="BM219" s="56">
        <v>0</v>
      </c>
      <c r="BN219" s="56">
        <v>0</v>
      </c>
      <c r="BO219" s="56">
        <v>0</v>
      </c>
      <c r="BP219" s="56">
        <v>0</v>
      </c>
      <c r="BQ219" s="56">
        <v>0</v>
      </c>
      <c r="BR219" s="56">
        <v>0</v>
      </c>
      <c r="BS219" s="56">
        <v>0</v>
      </c>
      <c r="BT219" s="56">
        <v>0</v>
      </c>
      <c r="BU219" s="56">
        <v>0</v>
      </c>
      <c r="BV219" s="56">
        <v>0</v>
      </c>
      <c r="BW219" s="56">
        <v>0</v>
      </c>
      <c r="BX219" s="56">
        <v>0</v>
      </c>
      <c r="BY219" s="56">
        <v>0</v>
      </c>
      <c r="BZ219" s="56">
        <v>1494459</v>
      </c>
      <c r="CA219" s="56">
        <v>0</v>
      </c>
      <c r="CB219" s="56">
        <v>774199</v>
      </c>
      <c r="CC219" s="56">
        <v>0</v>
      </c>
      <c r="CD219" s="56">
        <v>0</v>
      </c>
      <c r="CE219" s="56">
        <v>0</v>
      </c>
      <c r="CF219" s="56">
        <v>720260</v>
      </c>
      <c r="CG219" s="56">
        <v>0</v>
      </c>
      <c r="CH219" s="56">
        <v>0</v>
      </c>
      <c r="CI219" s="56">
        <v>0</v>
      </c>
      <c r="CJ219" s="56">
        <v>0</v>
      </c>
      <c r="CK219" s="56">
        <v>0</v>
      </c>
      <c r="CL219" s="56">
        <v>0</v>
      </c>
      <c r="CM219" s="56">
        <v>0</v>
      </c>
      <c r="CN219" s="56">
        <v>0</v>
      </c>
      <c r="CO219" s="56">
        <v>0</v>
      </c>
      <c r="CP219" s="56">
        <v>0</v>
      </c>
      <c r="CQ219" s="56">
        <v>0</v>
      </c>
      <c r="CR219" s="56">
        <v>0</v>
      </c>
      <c r="CS219" s="56">
        <v>0</v>
      </c>
      <c r="CT219" s="56">
        <v>0</v>
      </c>
      <c r="CU219" s="56">
        <v>0</v>
      </c>
      <c r="CV219" s="56">
        <v>0</v>
      </c>
      <c r="CW219" s="56">
        <v>0</v>
      </c>
      <c r="CX219" s="56">
        <v>0</v>
      </c>
      <c r="CY219" s="56">
        <v>0</v>
      </c>
      <c r="CZ219" s="56">
        <v>0</v>
      </c>
      <c r="DA219" s="56">
        <v>0</v>
      </c>
      <c r="DB219" s="56">
        <v>0</v>
      </c>
      <c r="DC219" s="56">
        <v>0</v>
      </c>
      <c r="DD219" s="56">
        <v>0</v>
      </c>
      <c r="DE219" s="56">
        <v>0</v>
      </c>
      <c r="DF219" s="56">
        <v>0</v>
      </c>
      <c r="DG219" s="63">
        <v>0</v>
      </c>
    </row>
    <row r="220" spans="1:111" ht="15.4" customHeight="1">
      <c r="A220" s="92" t="s">
        <v>1746</v>
      </c>
      <c r="B220" s="93"/>
      <c r="C220" s="93"/>
      <c r="D220" s="57" t="s">
        <v>1747</v>
      </c>
      <c r="E220" s="56">
        <v>600000</v>
      </c>
      <c r="F220" s="56">
        <v>0</v>
      </c>
      <c r="G220" s="56">
        <v>0</v>
      </c>
      <c r="H220" s="56">
        <v>0</v>
      </c>
      <c r="I220" s="56">
        <v>0</v>
      </c>
      <c r="J220" s="56">
        <v>0</v>
      </c>
      <c r="K220" s="56">
        <v>0</v>
      </c>
      <c r="L220" s="56">
        <v>0</v>
      </c>
      <c r="M220" s="56">
        <v>0</v>
      </c>
      <c r="N220" s="56">
        <v>0</v>
      </c>
      <c r="O220" s="56">
        <v>0</v>
      </c>
      <c r="P220" s="56">
        <v>0</v>
      </c>
      <c r="Q220" s="56">
        <v>0</v>
      </c>
      <c r="R220" s="56">
        <v>0</v>
      </c>
      <c r="S220" s="56">
        <v>0</v>
      </c>
      <c r="T220" s="56">
        <v>0</v>
      </c>
      <c r="U220" s="56">
        <v>0</v>
      </c>
      <c r="V220" s="56">
        <v>0</v>
      </c>
      <c r="W220" s="56">
        <v>0</v>
      </c>
      <c r="X220" s="56">
        <v>0</v>
      </c>
      <c r="Y220" s="56">
        <v>0</v>
      </c>
      <c r="Z220" s="56">
        <v>0</v>
      </c>
      <c r="AA220" s="56">
        <v>0</v>
      </c>
      <c r="AB220" s="56">
        <v>0</v>
      </c>
      <c r="AC220" s="56">
        <v>0</v>
      </c>
      <c r="AD220" s="56">
        <v>0</v>
      </c>
      <c r="AE220" s="56">
        <v>0</v>
      </c>
      <c r="AF220" s="56">
        <v>0</v>
      </c>
      <c r="AG220" s="56">
        <v>0</v>
      </c>
      <c r="AH220" s="56">
        <v>0</v>
      </c>
      <c r="AI220" s="56">
        <v>0</v>
      </c>
      <c r="AJ220" s="56">
        <v>0</v>
      </c>
      <c r="AK220" s="56">
        <v>0</v>
      </c>
      <c r="AL220" s="56">
        <v>0</v>
      </c>
      <c r="AM220" s="56">
        <v>0</v>
      </c>
      <c r="AN220" s="56">
        <v>0</v>
      </c>
      <c r="AO220" s="56">
        <v>0</v>
      </c>
      <c r="AP220" s="56">
        <v>0</v>
      </c>
      <c r="AQ220" s="56">
        <v>0</v>
      </c>
      <c r="AR220" s="56">
        <v>0</v>
      </c>
      <c r="AS220" s="56">
        <v>0</v>
      </c>
      <c r="AT220" s="56">
        <v>0</v>
      </c>
      <c r="AU220" s="56">
        <v>0</v>
      </c>
      <c r="AV220" s="56">
        <v>0</v>
      </c>
      <c r="AW220" s="56">
        <v>0</v>
      </c>
      <c r="AX220" s="56">
        <v>0</v>
      </c>
      <c r="AY220" s="56">
        <v>0</v>
      </c>
      <c r="AZ220" s="56">
        <v>0</v>
      </c>
      <c r="BA220" s="56">
        <v>0</v>
      </c>
      <c r="BB220" s="56">
        <v>0</v>
      </c>
      <c r="BC220" s="56">
        <v>0</v>
      </c>
      <c r="BD220" s="56">
        <v>0</v>
      </c>
      <c r="BE220" s="56">
        <v>0</v>
      </c>
      <c r="BF220" s="56">
        <v>0</v>
      </c>
      <c r="BG220" s="56">
        <v>0</v>
      </c>
      <c r="BH220" s="56">
        <v>0</v>
      </c>
      <c r="BI220" s="56">
        <v>0</v>
      </c>
      <c r="BJ220" s="56">
        <v>0</v>
      </c>
      <c r="BK220" s="56">
        <v>0</v>
      </c>
      <c r="BL220" s="56">
        <v>0</v>
      </c>
      <c r="BM220" s="56">
        <v>0</v>
      </c>
      <c r="BN220" s="56">
        <v>0</v>
      </c>
      <c r="BO220" s="56">
        <v>0</v>
      </c>
      <c r="BP220" s="56">
        <v>0</v>
      </c>
      <c r="BQ220" s="56">
        <v>0</v>
      </c>
      <c r="BR220" s="56">
        <v>0</v>
      </c>
      <c r="BS220" s="56">
        <v>0</v>
      </c>
      <c r="BT220" s="56">
        <v>0</v>
      </c>
      <c r="BU220" s="56">
        <v>0</v>
      </c>
      <c r="BV220" s="56">
        <v>0</v>
      </c>
      <c r="BW220" s="56">
        <v>0</v>
      </c>
      <c r="BX220" s="56">
        <v>0</v>
      </c>
      <c r="BY220" s="56">
        <v>0</v>
      </c>
      <c r="BZ220" s="56">
        <v>600000</v>
      </c>
      <c r="CA220" s="56">
        <v>0</v>
      </c>
      <c r="CB220" s="56">
        <v>600000</v>
      </c>
      <c r="CC220" s="56">
        <v>0</v>
      </c>
      <c r="CD220" s="56">
        <v>0</v>
      </c>
      <c r="CE220" s="56">
        <v>0</v>
      </c>
      <c r="CF220" s="56">
        <v>0</v>
      </c>
      <c r="CG220" s="56">
        <v>0</v>
      </c>
      <c r="CH220" s="56">
        <v>0</v>
      </c>
      <c r="CI220" s="56">
        <v>0</v>
      </c>
      <c r="CJ220" s="56">
        <v>0</v>
      </c>
      <c r="CK220" s="56">
        <v>0</v>
      </c>
      <c r="CL220" s="56">
        <v>0</v>
      </c>
      <c r="CM220" s="56">
        <v>0</v>
      </c>
      <c r="CN220" s="56">
        <v>0</v>
      </c>
      <c r="CO220" s="56">
        <v>0</v>
      </c>
      <c r="CP220" s="56">
        <v>0</v>
      </c>
      <c r="CQ220" s="56">
        <v>0</v>
      </c>
      <c r="CR220" s="56">
        <v>0</v>
      </c>
      <c r="CS220" s="56">
        <v>0</v>
      </c>
      <c r="CT220" s="56">
        <v>0</v>
      </c>
      <c r="CU220" s="56">
        <v>0</v>
      </c>
      <c r="CV220" s="56">
        <v>0</v>
      </c>
      <c r="CW220" s="56">
        <v>0</v>
      </c>
      <c r="CX220" s="56">
        <v>0</v>
      </c>
      <c r="CY220" s="56">
        <v>0</v>
      </c>
      <c r="CZ220" s="56">
        <v>0</v>
      </c>
      <c r="DA220" s="56">
        <v>0</v>
      </c>
      <c r="DB220" s="56">
        <v>0</v>
      </c>
      <c r="DC220" s="56">
        <v>0</v>
      </c>
      <c r="DD220" s="56">
        <v>0</v>
      </c>
      <c r="DE220" s="56">
        <v>0</v>
      </c>
      <c r="DF220" s="56">
        <v>0</v>
      </c>
      <c r="DG220" s="63">
        <v>0</v>
      </c>
    </row>
    <row r="221" spans="1:111" ht="15.4" customHeight="1">
      <c r="A221" s="92" t="s">
        <v>1748</v>
      </c>
      <c r="B221" s="93"/>
      <c r="C221" s="93"/>
      <c r="D221" s="57" t="s">
        <v>1749</v>
      </c>
      <c r="E221" s="56">
        <v>4900000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56">
        <v>0</v>
      </c>
      <c r="M221" s="56">
        <v>0</v>
      </c>
      <c r="N221" s="56">
        <v>0</v>
      </c>
      <c r="O221" s="56">
        <v>0</v>
      </c>
      <c r="P221" s="56">
        <v>0</v>
      </c>
      <c r="Q221" s="56">
        <v>0</v>
      </c>
      <c r="R221" s="56">
        <v>0</v>
      </c>
      <c r="S221" s="56">
        <v>0</v>
      </c>
      <c r="T221" s="56">
        <v>4900000</v>
      </c>
      <c r="U221" s="56">
        <v>0</v>
      </c>
      <c r="V221" s="56">
        <v>0</v>
      </c>
      <c r="W221" s="56">
        <v>0</v>
      </c>
      <c r="X221" s="56">
        <v>0</v>
      </c>
      <c r="Y221" s="56">
        <v>0</v>
      </c>
      <c r="Z221" s="56">
        <v>0</v>
      </c>
      <c r="AA221" s="56">
        <v>0</v>
      </c>
      <c r="AB221" s="56">
        <v>0</v>
      </c>
      <c r="AC221" s="56">
        <v>0</v>
      </c>
      <c r="AD221" s="56">
        <v>0</v>
      </c>
      <c r="AE221" s="56">
        <v>0</v>
      </c>
      <c r="AF221" s="56">
        <v>0</v>
      </c>
      <c r="AG221" s="56">
        <v>0</v>
      </c>
      <c r="AH221" s="56">
        <v>0</v>
      </c>
      <c r="AI221" s="56">
        <v>0</v>
      </c>
      <c r="AJ221" s="56">
        <v>0</v>
      </c>
      <c r="AK221" s="56">
        <v>0</v>
      </c>
      <c r="AL221" s="56">
        <v>0</v>
      </c>
      <c r="AM221" s="56">
        <v>0</v>
      </c>
      <c r="AN221" s="56">
        <v>0</v>
      </c>
      <c r="AO221" s="56">
        <v>4900000</v>
      </c>
      <c r="AP221" s="56">
        <v>0</v>
      </c>
      <c r="AQ221" s="56">
        <v>0</v>
      </c>
      <c r="AR221" s="56">
        <v>0</v>
      </c>
      <c r="AS221" s="56">
        <v>0</v>
      </c>
      <c r="AT221" s="56">
        <v>0</v>
      </c>
      <c r="AU221" s="56">
        <v>0</v>
      </c>
      <c r="AV221" s="56">
        <v>0</v>
      </c>
      <c r="AW221" s="56">
        <v>0</v>
      </c>
      <c r="AX221" s="56">
        <v>0</v>
      </c>
      <c r="AY221" s="56">
        <v>0</v>
      </c>
      <c r="AZ221" s="56">
        <v>0</v>
      </c>
      <c r="BA221" s="56">
        <v>0</v>
      </c>
      <c r="BB221" s="56">
        <v>0</v>
      </c>
      <c r="BC221" s="56">
        <v>0</v>
      </c>
      <c r="BD221" s="56">
        <v>0</v>
      </c>
      <c r="BE221" s="56">
        <v>0</v>
      </c>
      <c r="BF221" s="56">
        <v>0</v>
      </c>
      <c r="BG221" s="56">
        <v>0</v>
      </c>
      <c r="BH221" s="56">
        <v>0</v>
      </c>
      <c r="BI221" s="56">
        <v>0</v>
      </c>
      <c r="BJ221" s="56">
        <v>0</v>
      </c>
      <c r="BK221" s="56">
        <v>0</v>
      </c>
      <c r="BL221" s="56">
        <v>0</v>
      </c>
      <c r="BM221" s="56">
        <v>0</v>
      </c>
      <c r="BN221" s="56">
        <v>0</v>
      </c>
      <c r="BO221" s="56">
        <v>0</v>
      </c>
      <c r="BP221" s="56">
        <v>0</v>
      </c>
      <c r="BQ221" s="56">
        <v>0</v>
      </c>
      <c r="BR221" s="56">
        <v>0</v>
      </c>
      <c r="BS221" s="56">
        <v>0</v>
      </c>
      <c r="BT221" s="56">
        <v>0</v>
      </c>
      <c r="BU221" s="56">
        <v>0</v>
      </c>
      <c r="BV221" s="56">
        <v>0</v>
      </c>
      <c r="BW221" s="56">
        <v>0</v>
      </c>
      <c r="BX221" s="56">
        <v>0</v>
      </c>
      <c r="BY221" s="56">
        <v>0</v>
      </c>
      <c r="BZ221" s="56">
        <v>0</v>
      </c>
      <c r="CA221" s="56">
        <v>0</v>
      </c>
      <c r="CB221" s="56">
        <v>0</v>
      </c>
      <c r="CC221" s="56">
        <v>0</v>
      </c>
      <c r="CD221" s="56">
        <v>0</v>
      </c>
      <c r="CE221" s="56">
        <v>0</v>
      </c>
      <c r="CF221" s="56">
        <v>0</v>
      </c>
      <c r="CG221" s="56">
        <v>0</v>
      </c>
      <c r="CH221" s="56">
        <v>0</v>
      </c>
      <c r="CI221" s="56">
        <v>0</v>
      </c>
      <c r="CJ221" s="56">
        <v>0</v>
      </c>
      <c r="CK221" s="56">
        <v>0</v>
      </c>
      <c r="CL221" s="56">
        <v>0</v>
      </c>
      <c r="CM221" s="56">
        <v>0</v>
      </c>
      <c r="CN221" s="56">
        <v>0</v>
      </c>
      <c r="CO221" s="56">
        <v>0</v>
      </c>
      <c r="CP221" s="56">
        <v>0</v>
      </c>
      <c r="CQ221" s="56">
        <v>0</v>
      </c>
      <c r="CR221" s="56">
        <v>0</v>
      </c>
      <c r="CS221" s="56">
        <v>0</v>
      </c>
      <c r="CT221" s="56">
        <v>0</v>
      </c>
      <c r="CU221" s="56">
        <v>0</v>
      </c>
      <c r="CV221" s="56">
        <v>0</v>
      </c>
      <c r="CW221" s="56">
        <v>0</v>
      </c>
      <c r="CX221" s="56">
        <v>0</v>
      </c>
      <c r="CY221" s="56">
        <v>0</v>
      </c>
      <c r="CZ221" s="56">
        <v>0</v>
      </c>
      <c r="DA221" s="56">
        <v>0</v>
      </c>
      <c r="DB221" s="56">
        <v>0</v>
      </c>
      <c r="DC221" s="56">
        <v>0</v>
      </c>
      <c r="DD221" s="56">
        <v>0</v>
      </c>
      <c r="DE221" s="56">
        <v>0</v>
      </c>
      <c r="DF221" s="56">
        <v>0</v>
      </c>
      <c r="DG221" s="63">
        <v>0</v>
      </c>
    </row>
    <row r="222" spans="1:111" ht="15.4" customHeight="1">
      <c r="A222" s="92" t="s">
        <v>1750</v>
      </c>
      <c r="B222" s="93"/>
      <c r="C222" s="93"/>
      <c r="D222" s="57" t="s">
        <v>1751</v>
      </c>
      <c r="E222" s="56">
        <v>5901829.4800000004</v>
      </c>
      <c r="F222" s="56">
        <v>2127707.44</v>
      </c>
      <c r="G222" s="56">
        <v>364782.5</v>
      </c>
      <c r="H222" s="56">
        <v>277716.5</v>
      </c>
      <c r="I222" s="56">
        <v>0</v>
      </c>
      <c r="J222" s="56">
        <v>0</v>
      </c>
      <c r="K222" s="56">
        <v>658750.4</v>
      </c>
      <c r="L222" s="56">
        <v>260249</v>
      </c>
      <c r="M222" s="56">
        <v>0</v>
      </c>
      <c r="N222" s="56">
        <v>130020.01</v>
      </c>
      <c r="O222" s="56">
        <v>0</v>
      </c>
      <c r="P222" s="56">
        <v>128723.51</v>
      </c>
      <c r="Q222" s="56">
        <v>152705.51999999999</v>
      </c>
      <c r="R222" s="56">
        <v>0</v>
      </c>
      <c r="S222" s="56">
        <v>154760</v>
      </c>
      <c r="T222" s="56">
        <v>2854494.04</v>
      </c>
      <c r="U222" s="56">
        <v>0</v>
      </c>
      <c r="V222" s="56">
        <v>3484.8</v>
      </c>
      <c r="W222" s="56">
        <v>0</v>
      </c>
      <c r="X222" s="56">
        <v>0</v>
      </c>
      <c r="Y222" s="56">
        <v>0</v>
      </c>
      <c r="Z222" s="56">
        <v>0</v>
      </c>
      <c r="AA222" s="56">
        <v>0</v>
      </c>
      <c r="AB222" s="56">
        <v>0</v>
      </c>
      <c r="AC222" s="56">
        <v>0</v>
      </c>
      <c r="AD222" s="56">
        <v>0</v>
      </c>
      <c r="AE222" s="56">
        <v>0</v>
      </c>
      <c r="AF222" s="56">
        <v>0</v>
      </c>
      <c r="AG222" s="56">
        <v>0</v>
      </c>
      <c r="AH222" s="56">
        <v>0</v>
      </c>
      <c r="AI222" s="56">
        <v>0</v>
      </c>
      <c r="AJ222" s="56">
        <v>0</v>
      </c>
      <c r="AK222" s="56">
        <v>5541</v>
      </c>
      <c r="AL222" s="56">
        <v>0</v>
      </c>
      <c r="AM222" s="56">
        <v>0</v>
      </c>
      <c r="AN222" s="56">
        <v>0</v>
      </c>
      <c r="AO222" s="56">
        <v>2832800</v>
      </c>
      <c r="AP222" s="56">
        <v>0</v>
      </c>
      <c r="AQ222" s="56">
        <v>0</v>
      </c>
      <c r="AR222" s="56">
        <v>0</v>
      </c>
      <c r="AS222" s="56">
        <v>0</v>
      </c>
      <c r="AT222" s="56">
        <v>0</v>
      </c>
      <c r="AU222" s="56">
        <v>12668.24</v>
      </c>
      <c r="AV222" s="56">
        <v>25169</v>
      </c>
      <c r="AW222" s="56">
        <v>0</v>
      </c>
      <c r="AX222" s="56">
        <v>0</v>
      </c>
      <c r="AY222" s="56">
        <v>0</v>
      </c>
      <c r="AZ222" s="56">
        <v>0</v>
      </c>
      <c r="BA222" s="56">
        <v>2700</v>
      </c>
      <c r="BB222" s="56">
        <v>10500</v>
      </c>
      <c r="BC222" s="56">
        <v>11969</v>
      </c>
      <c r="BD222" s="56">
        <v>0</v>
      </c>
      <c r="BE222" s="56">
        <v>0</v>
      </c>
      <c r="BF222" s="56">
        <v>0</v>
      </c>
      <c r="BG222" s="56">
        <v>0</v>
      </c>
      <c r="BH222" s="56">
        <v>0</v>
      </c>
      <c r="BI222" s="56">
        <v>0</v>
      </c>
      <c r="BJ222" s="56">
        <v>0</v>
      </c>
      <c r="BK222" s="56">
        <v>0</v>
      </c>
      <c r="BL222" s="56">
        <v>0</v>
      </c>
      <c r="BM222" s="56">
        <v>0</v>
      </c>
      <c r="BN222" s="56">
        <v>0</v>
      </c>
      <c r="BO222" s="56">
        <v>0</v>
      </c>
      <c r="BP222" s="56">
        <v>0</v>
      </c>
      <c r="BQ222" s="56">
        <v>0</v>
      </c>
      <c r="BR222" s="56">
        <v>0</v>
      </c>
      <c r="BS222" s="56">
        <v>0</v>
      </c>
      <c r="BT222" s="56">
        <v>0</v>
      </c>
      <c r="BU222" s="56">
        <v>0</v>
      </c>
      <c r="BV222" s="56">
        <v>0</v>
      </c>
      <c r="BW222" s="56">
        <v>0</v>
      </c>
      <c r="BX222" s="56">
        <v>0</v>
      </c>
      <c r="BY222" s="56">
        <v>0</v>
      </c>
      <c r="BZ222" s="56">
        <v>894459</v>
      </c>
      <c r="CA222" s="56">
        <v>0</v>
      </c>
      <c r="CB222" s="56">
        <v>174199</v>
      </c>
      <c r="CC222" s="56">
        <v>0</v>
      </c>
      <c r="CD222" s="56">
        <v>0</v>
      </c>
      <c r="CE222" s="56">
        <v>0</v>
      </c>
      <c r="CF222" s="56">
        <v>720260</v>
      </c>
      <c r="CG222" s="56">
        <v>0</v>
      </c>
      <c r="CH222" s="56">
        <v>0</v>
      </c>
      <c r="CI222" s="56">
        <v>0</v>
      </c>
      <c r="CJ222" s="56">
        <v>0</v>
      </c>
      <c r="CK222" s="56">
        <v>0</v>
      </c>
      <c r="CL222" s="56">
        <v>0</v>
      </c>
      <c r="CM222" s="56">
        <v>0</v>
      </c>
      <c r="CN222" s="56">
        <v>0</v>
      </c>
      <c r="CO222" s="56">
        <v>0</v>
      </c>
      <c r="CP222" s="56">
        <v>0</v>
      </c>
      <c r="CQ222" s="56">
        <v>0</v>
      </c>
      <c r="CR222" s="56">
        <v>0</v>
      </c>
      <c r="CS222" s="56">
        <v>0</v>
      </c>
      <c r="CT222" s="56">
        <v>0</v>
      </c>
      <c r="CU222" s="56">
        <v>0</v>
      </c>
      <c r="CV222" s="56">
        <v>0</v>
      </c>
      <c r="CW222" s="56">
        <v>0</v>
      </c>
      <c r="CX222" s="56">
        <v>0</v>
      </c>
      <c r="CY222" s="56">
        <v>0</v>
      </c>
      <c r="CZ222" s="56">
        <v>0</v>
      </c>
      <c r="DA222" s="56">
        <v>0</v>
      </c>
      <c r="DB222" s="56">
        <v>0</v>
      </c>
      <c r="DC222" s="56">
        <v>0</v>
      </c>
      <c r="DD222" s="56">
        <v>0</v>
      </c>
      <c r="DE222" s="56">
        <v>0</v>
      </c>
      <c r="DF222" s="56">
        <v>0</v>
      </c>
      <c r="DG222" s="63">
        <v>0</v>
      </c>
    </row>
    <row r="223" spans="1:111" ht="15.4" customHeight="1">
      <c r="A223" s="92" t="s">
        <v>1752</v>
      </c>
      <c r="B223" s="93"/>
      <c r="C223" s="93"/>
      <c r="D223" s="57" t="s">
        <v>1753</v>
      </c>
      <c r="E223" s="56">
        <v>1749330.1</v>
      </c>
      <c r="F223" s="56">
        <v>1332519.51</v>
      </c>
      <c r="G223" s="56">
        <v>307161.5</v>
      </c>
      <c r="H223" s="56">
        <v>391438.5</v>
      </c>
      <c r="I223" s="56">
        <v>432460</v>
      </c>
      <c r="J223" s="56">
        <v>0</v>
      </c>
      <c r="K223" s="56">
        <v>0</v>
      </c>
      <c r="L223" s="56">
        <v>124065.85</v>
      </c>
      <c r="M223" s="56">
        <v>54667.65</v>
      </c>
      <c r="N223" s="56">
        <v>0</v>
      </c>
      <c r="O223" s="56">
        <v>0</v>
      </c>
      <c r="P223" s="56">
        <v>8996.01</v>
      </c>
      <c r="Q223" s="56">
        <v>0</v>
      </c>
      <c r="R223" s="56">
        <v>0</v>
      </c>
      <c r="S223" s="56">
        <v>13730</v>
      </c>
      <c r="T223" s="56">
        <v>385150.59</v>
      </c>
      <c r="U223" s="56">
        <v>15443.1</v>
      </c>
      <c r="V223" s="56">
        <v>23997.8</v>
      </c>
      <c r="W223" s="56">
        <v>20000</v>
      </c>
      <c r="X223" s="56">
        <v>18</v>
      </c>
      <c r="Y223" s="56">
        <v>800</v>
      </c>
      <c r="Z223" s="56">
        <v>0</v>
      </c>
      <c r="AA223" s="56">
        <v>57937.02</v>
      </c>
      <c r="AB223" s="56">
        <v>0</v>
      </c>
      <c r="AC223" s="56">
        <v>0</v>
      </c>
      <c r="AD223" s="56">
        <v>41750.35</v>
      </c>
      <c r="AE223" s="56">
        <v>0</v>
      </c>
      <c r="AF223" s="56">
        <v>0</v>
      </c>
      <c r="AG223" s="56">
        <v>1050</v>
      </c>
      <c r="AH223" s="56">
        <v>0</v>
      </c>
      <c r="AI223" s="56">
        <v>3000</v>
      </c>
      <c r="AJ223" s="56">
        <v>5732</v>
      </c>
      <c r="AK223" s="56">
        <v>17037</v>
      </c>
      <c r="AL223" s="56">
        <v>0</v>
      </c>
      <c r="AM223" s="56">
        <v>0</v>
      </c>
      <c r="AN223" s="56">
        <v>19441.25</v>
      </c>
      <c r="AO223" s="56">
        <v>161126.37</v>
      </c>
      <c r="AP223" s="56">
        <v>12827.7</v>
      </c>
      <c r="AQ223" s="56">
        <v>0</v>
      </c>
      <c r="AR223" s="56">
        <v>0</v>
      </c>
      <c r="AS223" s="56">
        <v>3830</v>
      </c>
      <c r="AT223" s="56">
        <v>0</v>
      </c>
      <c r="AU223" s="56">
        <v>1160</v>
      </c>
      <c r="AV223" s="56">
        <v>6485</v>
      </c>
      <c r="AW223" s="56">
        <v>0</v>
      </c>
      <c r="AX223" s="56">
        <v>0</v>
      </c>
      <c r="AY223" s="56">
        <v>0</v>
      </c>
      <c r="AZ223" s="56">
        <v>0</v>
      </c>
      <c r="BA223" s="56">
        <v>5810</v>
      </c>
      <c r="BB223" s="56">
        <v>0</v>
      </c>
      <c r="BC223" s="56">
        <v>0</v>
      </c>
      <c r="BD223" s="56">
        <v>0</v>
      </c>
      <c r="BE223" s="56">
        <v>0</v>
      </c>
      <c r="BF223" s="56">
        <v>0</v>
      </c>
      <c r="BG223" s="56">
        <v>675</v>
      </c>
      <c r="BH223" s="56">
        <v>0</v>
      </c>
      <c r="BI223" s="56">
        <v>0</v>
      </c>
      <c r="BJ223" s="56">
        <v>0</v>
      </c>
      <c r="BK223" s="56">
        <v>0</v>
      </c>
      <c r="BL223" s="56">
        <v>0</v>
      </c>
      <c r="BM223" s="56">
        <v>0</v>
      </c>
      <c r="BN223" s="56">
        <v>0</v>
      </c>
      <c r="BO223" s="56">
        <v>0</v>
      </c>
      <c r="BP223" s="56">
        <v>0</v>
      </c>
      <c r="BQ223" s="56">
        <v>0</v>
      </c>
      <c r="BR223" s="56">
        <v>0</v>
      </c>
      <c r="BS223" s="56">
        <v>0</v>
      </c>
      <c r="BT223" s="56">
        <v>0</v>
      </c>
      <c r="BU223" s="56">
        <v>0</v>
      </c>
      <c r="BV223" s="56">
        <v>0</v>
      </c>
      <c r="BW223" s="56">
        <v>0</v>
      </c>
      <c r="BX223" s="56">
        <v>0</v>
      </c>
      <c r="BY223" s="56">
        <v>0</v>
      </c>
      <c r="BZ223" s="56">
        <v>25175</v>
      </c>
      <c r="CA223" s="56">
        <v>0</v>
      </c>
      <c r="CB223" s="56">
        <v>25175</v>
      </c>
      <c r="CC223" s="56">
        <v>0</v>
      </c>
      <c r="CD223" s="56">
        <v>0</v>
      </c>
      <c r="CE223" s="56">
        <v>0</v>
      </c>
      <c r="CF223" s="56">
        <v>0</v>
      </c>
      <c r="CG223" s="56">
        <v>0</v>
      </c>
      <c r="CH223" s="56">
        <v>0</v>
      </c>
      <c r="CI223" s="56">
        <v>0</v>
      </c>
      <c r="CJ223" s="56">
        <v>0</v>
      </c>
      <c r="CK223" s="56">
        <v>0</v>
      </c>
      <c r="CL223" s="56">
        <v>0</v>
      </c>
      <c r="CM223" s="56">
        <v>0</v>
      </c>
      <c r="CN223" s="56">
        <v>0</v>
      </c>
      <c r="CO223" s="56">
        <v>0</v>
      </c>
      <c r="CP223" s="56">
        <v>0</v>
      </c>
      <c r="CQ223" s="56">
        <v>0</v>
      </c>
      <c r="CR223" s="56">
        <v>0</v>
      </c>
      <c r="CS223" s="56">
        <v>0</v>
      </c>
      <c r="CT223" s="56">
        <v>0</v>
      </c>
      <c r="CU223" s="56">
        <v>0</v>
      </c>
      <c r="CV223" s="56">
        <v>0</v>
      </c>
      <c r="CW223" s="56">
        <v>0</v>
      </c>
      <c r="CX223" s="56">
        <v>0</v>
      </c>
      <c r="CY223" s="56">
        <v>0</v>
      </c>
      <c r="CZ223" s="56">
        <v>0</v>
      </c>
      <c r="DA223" s="56">
        <v>0</v>
      </c>
      <c r="DB223" s="56">
        <v>0</v>
      </c>
      <c r="DC223" s="56">
        <v>0</v>
      </c>
      <c r="DD223" s="56">
        <v>0</v>
      </c>
      <c r="DE223" s="56">
        <v>0</v>
      </c>
      <c r="DF223" s="56">
        <v>0</v>
      </c>
      <c r="DG223" s="63">
        <v>0</v>
      </c>
    </row>
    <row r="224" spans="1:111" ht="15.4" customHeight="1">
      <c r="A224" s="92" t="s">
        <v>1754</v>
      </c>
      <c r="B224" s="93"/>
      <c r="C224" s="93"/>
      <c r="D224" s="57" t="s">
        <v>1372</v>
      </c>
      <c r="E224" s="56">
        <v>1402494.9</v>
      </c>
      <c r="F224" s="56">
        <v>1101784.51</v>
      </c>
      <c r="G224" s="56">
        <v>307161.5</v>
      </c>
      <c r="H224" s="56">
        <v>391438.5</v>
      </c>
      <c r="I224" s="56">
        <v>201725</v>
      </c>
      <c r="J224" s="56">
        <v>0</v>
      </c>
      <c r="K224" s="56">
        <v>0</v>
      </c>
      <c r="L224" s="56">
        <v>124065.85</v>
      </c>
      <c r="M224" s="56">
        <v>54667.65</v>
      </c>
      <c r="N224" s="56">
        <v>0</v>
      </c>
      <c r="O224" s="56">
        <v>0</v>
      </c>
      <c r="P224" s="56">
        <v>8996.01</v>
      </c>
      <c r="Q224" s="56">
        <v>0</v>
      </c>
      <c r="R224" s="56">
        <v>0</v>
      </c>
      <c r="S224" s="56">
        <v>13730</v>
      </c>
      <c r="T224" s="56">
        <v>269050.39</v>
      </c>
      <c r="U224" s="56">
        <v>15443.1</v>
      </c>
      <c r="V224" s="56">
        <v>23997.8</v>
      </c>
      <c r="W224" s="56">
        <v>20000</v>
      </c>
      <c r="X224" s="56">
        <v>18</v>
      </c>
      <c r="Y224" s="56">
        <v>800</v>
      </c>
      <c r="Z224" s="56">
        <v>0</v>
      </c>
      <c r="AA224" s="56">
        <v>57937.02</v>
      </c>
      <c r="AB224" s="56">
        <v>0</v>
      </c>
      <c r="AC224" s="56">
        <v>0</v>
      </c>
      <c r="AD224" s="56">
        <v>41750.35</v>
      </c>
      <c r="AE224" s="56">
        <v>0</v>
      </c>
      <c r="AF224" s="56">
        <v>0</v>
      </c>
      <c r="AG224" s="56">
        <v>1050</v>
      </c>
      <c r="AH224" s="56">
        <v>0</v>
      </c>
      <c r="AI224" s="56">
        <v>3000</v>
      </c>
      <c r="AJ224" s="56">
        <v>5732</v>
      </c>
      <c r="AK224" s="56">
        <v>17037</v>
      </c>
      <c r="AL224" s="56">
        <v>0</v>
      </c>
      <c r="AM224" s="56">
        <v>0</v>
      </c>
      <c r="AN224" s="56">
        <v>19441.25</v>
      </c>
      <c r="AO224" s="56">
        <v>45026.17</v>
      </c>
      <c r="AP224" s="56">
        <v>12827.7</v>
      </c>
      <c r="AQ224" s="56">
        <v>0</v>
      </c>
      <c r="AR224" s="56">
        <v>0</v>
      </c>
      <c r="AS224" s="56">
        <v>3830</v>
      </c>
      <c r="AT224" s="56">
        <v>0</v>
      </c>
      <c r="AU224" s="56">
        <v>1160</v>
      </c>
      <c r="AV224" s="56">
        <v>6485</v>
      </c>
      <c r="AW224" s="56">
        <v>0</v>
      </c>
      <c r="AX224" s="56">
        <v>0</v>
      </c>
      <c r="AY224" s="56">
        <v>0</v>
      </c>
      <c r="AZ224" s="56">
        <v>0</v>
      </c>
      <c r="BA224" s="56">
        <v>5810</v>
      </c>
      <c r="BB224" s="56">
        <v>0</v>
      </c>
      <c r="BC224" s="56">
        <v>0</v>
      </c>
      <c r="BD224" s="56">
        <v>0</v>
      </c>
      <c r="BE224" s="56">
        <v>0</v>
      </c>
      <c r="BF224" s="56">
        <v>0</v>
      </c>
      <c r="BG224" s="56">
        <v>675</v>
      </c>
      <c r="BH224" s="56">
        <v>0</v>
      </c>
      <c r="BI224" s="56">
        <v>0</v>
      </c>
      <c r="BJ224" s="56">
        <v>0</v>
      </c>
      <c r="BK224" s="56">
        <v>0</v>
      </c>
      <c r="BL224" s="56">
        <v>0</v>
      </c>
      <c r="BM224" s="56">
        <v>0</v>
      </c>
      <c r="BN224" s="56">
        <v>0</v>
      </c>
      <c r="BO224" s="56">
        <v>0</v>
      </c>
      <c r="BP224" s="56">
        <v>0</v>
      </c>
      <c r="BQ224" s="56">
        <v>0</v>
      </c>
      <c r="BR224" s="56">
        <v>0</v>
      </c>
      <c r="BS224" s="56">
        <v>0</v>
      </c>
      <c r="BT224" s="56">
        <v>0</v>
      </c>
      <c r="BU224" s="56">
        <v>0</v>
      </c>
      <c r="BV224" s="56">
        <v>0</v>
      </c>
      <c r="BW224" s="56">
        <v>0</v>
      </c>
      <c r="BX224" s="56">
        <v>0</v>
      </c>
      <c r="BY224" s="56">
        <v>0</v>
      </c>
      <c r="BZ224" s="56">
        <v>25175</v>
      </c>
      <c r="CA224" s="56">
        <v>0</v>
      </c>
      <c r="CB224" s="56">
        <v>25175</v>
      </c>
      <c r="CC224" s="56">
        <v>0</v>
      </c>
      <c r="CD224" s="56">
        <v>0</v>
      </c>
      <c r="CE224" s="56">
        <v>0</v>
      </c>
      <c r="CF224" s="56">
        <v>0</v>
      </c>
      <c r="CG224" s="56">
        <v>0</v>
      </c>
      <c r="CH224" s="56">
        <v>0</v>
      </c>
      <c r="CI224" s="56">
        <v>0</v>
      </c>
      <c r="CJ224" s="56">
        <v>0</v>
      </c>
      <c r="CK224" s="56">
        <v>0</v>
      </c>
      <c r="CL224" s="56">
        <v>0</v>
      </c>
      <c r="CM224" s="56">
        <v>0</v>
      </c>
      <c r="CN224" s="56">
        <v>0</v>
      </c>
      <c r="CO224" s="56">
        <v>0</v>
      </c>
      <c r="CP224" s="56">
        <v>0</v>
      </c>
      <c r="CQ224" s="56">
        <v>0</v>
      </c>
      <c r="CR224" s="56">
        <v>0</v>
      </c>
      <c r="CS224" s="56">
        <v>0</v>
      </c>
      <c r="CT224" s="56">
        <v>0</v>
      </c>
      <c r="CU224" s="56">
        <v>0</v>
      </c>
      <c r="CV224" s="56">
        <v>0</v>
      </c>
      <c r="CW224" s="56">
        <v>0</v>
      </c>
      <c r="CX224" s="56">
        <v>0</v>
      </c>
      <c r="CY224" s="56">
        <v>0</v>
      </c>
      <c r="CZ224" s="56">
        <v>0</v>
      </c>
      <c r="DA224" s="56">
        <v>0</v>
      </c>
      <c r="DB224" s="56">
        <v>0</v>
      </c>
      <c r="DC224" s="56">
        <v>0</v>
      </c>
      <c r="DD224" s="56">
        <v>0</v>
      </c>
      <c r="DE224" s="56">
        <v>0</v>
      </c>
      <c r="DF224" s="56">
        <v>0</v>
      </c>
      <c r="DG224" s="63">
        <v>0</v>
      </c>
    </row>
    <row r="225" spans="1:111" ht="15.4" customHeight="1">
      <c r="A225" s="92" t="s">
        <v>1755</v>
      </c>
      <c r="B225" s="93"/>
      <c r="C225" s="93"/>
      <c r="D225" s="57" t="s">
        <v>1374</v>
      </c>
      <c r="E225" s="56">
        <v>116100.2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56">
        <v>0</v>
      </c>
      <c r="M225" s="56">
        <v>0</v>
      </c>
      <c r="N225" s="56">
        <v>0</v>
      </c>
      <c r="O225" s="56">
        <v>0</v>
      </c>
      <c r="P225" s="56">
        <v>0</v>
      </c>
      <c r="Q225" s="56">
        <v>0</v>
      </c>
      <c r="R225" s="56">
        <v>0</v>
      </c>
      <c r="S225" s="56">
        <v>0</v>
      </c>
      <c r="T225" s="56">
        <v>116100.2</v>
      </c>
      <c r="U225" s="56">
        <v>0</v>
      </c>
      <c r="V225" s="56">
        <v>0</v>
      </c>
      <c r="W225" s="56">
        <v>0</v>
      </c>
      <c r="X225" s="56">
        <v>0</v>
      </c>
      <c r="Y225" s="56">
        <v>0</v>
      </c>
      <c r="Z225" s="56">
        <v>0</v>
      </c>
      <c r="AA225" s="56">
        <v>0</v>
      </c>
      <c r="AB225" s="56">
        <v>0</v>
      </c>
      <c r="AC225" s="56">
        <v>0</v>
      </c>
      <c r="AD225" s="56">
        <v>0</v>
      </c>
      <c r="AE225" s="56">
        <v>0</v>
      </c>
      <c r="AF225" s="56">
        <v>0</v>
      </c>
      <c r="AG225" s="56">
        <v>0</v>
      </c>
      <c r="AH225" s="56">
        <v>0</v>
      </c>
      <c r="AI225" s="56">
        <v>0</v>
      </c>
      <c r="AJ225" s="56">
        <v>0</v>
      </c>
      <c r="AK225" s="56">
        <v>0</v>
      </c>
      <c r="AL225" s="56">
        <v>0</v>
      </c>
      <c r="AM225" s="56">
        <v>0</v>
      </c>
      <c r="AN225" s="56">
        <v>0</v>
      </c>
      <c r="AO225" s="56">
        <v>116100.2</v>
      </c>
      <c r="AP225" s="56">
        <v>0</v>
      </c>
      <c r="AQ225" s="56">
        <v>0</v>
      </c>
      <c r="AR225" s="56">
        <v>0</v>
      </c>
      <c r="AS225" s="56">
        <v>0</v>
      </c>
      <c r="AT225" s="56">
        <v>0</v>
      </c>
      <c r="AU225" s="56">
        <v>0</v>
      </c>
      <c r="AV225" s="56">
        <v>0</v>
      </c>
      <c r="AW225" s="56">
        <v>0</v>
      </c>
      <c r="AX225" s="56">
        <v>0</v>
      </c>
      <c r="AY225" s="56">
        <v>0</v>
      </c>
      <c r="AZ225" s="56">
        <v>0</v>
      </c>
      <c r="BA225" s="56">
        <v>0</v>
      </c>
      <c r="BB225" s="56">
        <v>0</v>
      </c>
      <c r="BC225" s="56">
        <v>0</v>
      </c>
      <c r="BD225" s="56">
        <v>0</v>
      </c>
      <c r="BE225" s="56">
        <v>0</v>
      </c>
      <c r="BF225" s="56">
        <v>0</v>
      </c>
      <c r="BG225" s="56">
        <v>0</v>
      </c>
      <c r="BH225" s="56">
        <v>0</v>
      </c>
      <c r="BI225" s="56">
        <v>0</v>
      </c>
      <c r="BJ225" s="56">
        <v>0</v>
      </c>
      <c r="BK225" s="56">
        <v>0</v>
      </c>
      <c r="BL225" s="56">
        <v>0</v>
      </c>
      <c r="BM225" s="56">
        <v>0</v>
      </c>
      <c r="BN225" s="56">
        <v>0</v>
      </c>
      <c r="BO225" s="56">
        <v>0</v>
      </c>
      <c r="BP225" s="56">
        <v>0</v>
      </c>
      <c r="BQ225" s="56">
        <v>0</v>
      </c>
      <c r="BR225" s="56">
        <v>0</v>
      </c>
      <c r="BS225" s="56">
        <v>0</v>
      </c>
      <c r="BT225" s="56">
        <v>0</v>
      </c>
      <c r="BU225" s="56">
        <v>0</v>
      </c>
      <c r="BV225" s="56">
        <v>0</v>
      </c>
      <c r="BW225" s="56">
        <v>0</v>
      </c>
      <c r="BX225" s="56">
        <v>0</v>
      </c>
      <c r="BY225" s="56">
        <v>0</v>
      </c>
      <c r="BZ225" s="56">
        <v>0</v>
      </c>
      <c r="CA225" s="56">
        <v>0</v>
      </c>
      <c r="CB225" s="56">
        <v>0</v>
      </c>
      <c r="CC225" s="56">
        <v>0</v>
      </c>
      <c r="CD225" s="56">
        <v>0</v>
      </c>
      <c r="CE225" s="56">
        <v>0</v>
      </c>
      <c r="CF225" s="56">
        <v>0</v>
      </c>
      <c r="CG225" s="56">
        <v>0</v>
      </c>
      <c r="CH225" s="56">
        <v>0</v>
      </c>
      <c r="CI225" s="56">
        <v>0</v>
      </c>
      <c r="CJ225" s="56">
        <v>0</v>
      </c>
      <c r="CK225" s="56">
        <v>0</v>
      </c>
      <c r="CL225" s="56">
        <v>0</v>
      </c>
      <c r="CM225" s="56">
        <v>0</v>
      </c>
      <c r="CN225" s="56">
        <v>0</v>
      </c>
      <c r="CO225" s="56">
        <v>0</v>
      </c>
      <c r="CP225" s="56">
        <v>0</v>
      </c>
      <c r="CQ225" s="56">
        <v>0</v>
      </c>
      <c r="CR225" s="56">
        <v>0</v>
      </c>
      <c r="CS225" s="56">
        <v>0</v>
      </c>
      <c r="CT225" s="56">
        <v>0</v>
      </c>
      <c r="CU225" s="56">
        <v>0</v>
      </c>
      <c r="CV225" s="56">
        <v>0</v>
      </c>
      <c r="CW225" s="56">
        <v>0</v>
      </c>
      <c r="CX225" s="56">
        <v>0</v>
      </c>
      <c r="CY225" s="56">
        <v>0</v>
      </c>
      <c r="CZ225" s="56">
        <v>0</v>
      </c>
      <c r="DA225" s="56">
        <v>0</v>
      </c>
      <c r="DB225" s="56">
        <v>0</v>
      </c>
      <c r="DC225" s="56">
        <v>0</v>
      </c>
      <c r="DD225" s="56">
        <v>0</v>
      </c>
      <c r="DE225" s="56">
        <v>0</v>
      </c>
      <c r="DF225" s="56">
        <v>0</v>
      </c>
      <c r="DG225" s="63">
        <v>0</v>
      </c>
    </row>
    <row r="226" spans="1:111" ht="15.4" customHeight="1">
      <c r="A226" s="92" t="s">
        <v>1756</v>
      </c>
      <c r="B226" s="93"/>
      <c r="C226" s="93"/>
      <c r="D226" s="57" t="s">
        <v>1757</v>
      </c>
      <c r="E226" s="56">
        <v>230735</v>
      </c>
      <c r="F226" s="56">
        <v>230735</v>
      </c>
      <c r="G226" s="56">
        <v>0</v>
      </c>
      <c r="H226" s="56">
        <v>0</v>
      </c>
      <c r="I226" s="56">
        <v>230735</v>
      </c>
      <c r="J226" s="56">
        <v>0</v>
      </c>
      <c r="K226" s="56">
        <v>0</v>
      </c>
      <c r="L226" s="56">
        <v>0</v>
      </c>
      <c r="M226" s="56">
        <v>0</v>
      </c>
      <c r="N226" s="56">
        <v>0</v>
      </c>
      <c r="O226" s="56">
        <v>0</v>
      </c>
      <c r="P226" s="56">
        <v>0</v>
      </c>
      <c r="Q226" s="56">
        <v>0</v>
      </c>
      <c r="R226" s="56">
        <v>0</v>
      </c>
      <c r="S226" s="56">
        <v>0</v>
      </c>
      <c r="T226" s="56">
        <v>0</v>
      </c>
      <c r="U226" s="56">
        <v>0</v>
      </c>
      <c r="V226" s="56">
        <v>0</v>
      </c>
      <c r="W226" s="56">
        <v>0</v>
      </c>
      <c r="X226" s="56">
        <v>0</v>
      </c>
      <c r="Y226" s="56">
        <v>0</v>
      </c>
      <c r="Z226" s="56">
        <v>0</v>
      </c>
      <c r="AA226" s="56">
        <v>0</v>
      </c>
      <c r="AB226" s="56">
        <v>0</v>
      </c>
      <c r="AC226" s="56">
        <v>0</v>
      </c>
      <c r="AD226" s="56">
        <v>0</v>
      </c>
      <c r="AE226" s="56">
        <v>0</v>
      </c>
      <c r="AF226" s="56">
        <v>0</v>
      </c>
      <c r="AG226" s="56">
        <v>0</v>
      </c>
      <c r="AH226" s="56">
        <v>0</v>
      </c>
      <c r="AI226" s="56">
        <v>0</v>
      </c>
      <c r="AJ226" s="56">
        <v>0</v>
      </c>
      <c r="AK226" s="56">
        <v>0</v>
      </c>
      <c r="AL226" s="56">
        <v>0</v>
      </c>
      <c r="AM226" s="56">
        <v>0</v>
      </c>
      <c r="AN226" s="56">
        <v>0</v>
      </c>
      <c r="AO226" s="56">
        <v>0</v>
      </c>
      <c r="AP226" s="56">
        <v>0</v>
      </c>
      <c r="AQ226" s="56">
        <v>0</v>
      </c>
      <c r="AR226" s="56">
        <v>0</v>
      </c>
      <c r="AS226" s="56">
        <v>0</v>
      </c>
      <c r="AT226" s="56">
        <v>0</v>
      </c>
      <c r="AU226" s="56">
        <v>0</v>
      </c>
      <c r="AV226" s="56">
        <v>0</v>
      </c>
      <c r="AW226" s="56">
        <v>0</v>
      </c>
      <c r="AX226" s="56">
        <v>0</v>
      </c>
      <c r="AY226" s="56">
        <v>0</v>
      </c>
      <c r="AZ226" s="56">
        <v>0</v>
      </c>
      <c r="BA226" s="56">
        <v>0</v>
      </c>
      <c r="BB226" s="56">
        <v>0</v>
      </c>
      <c r="BC226" s="56">
        <v>0</v>
      </c>
      <c r="BD226" s="56">
        <v>0</v>
      </c>
      <c r="BE226" s="56">
        <v>0</v>
      </c>
      <c r="BF226" s="56">
        <v>0</v>
      </c>
      <c r="BG226" s="56">
        <v>0</v>
      </c>
      <c r="BH226" s="56">
        <v>0</v>
      </c>
      <c r="BI226" s="56">
        <v>0</v>
      </c>
      <c r="BJ226" s="56">
        <v>0</v>
      </c>
      <c r="BK226" s="56">
        <v>0</v>
      </c>
      <c r="BL226" s="56">
        <v>0</v>
      </c>
      <c r="BM226" s="56">
        <v>0</v>
      </c>
      <c r="BN226" s="56">
        <v>0</v>
      </c>
      <c r="BO226" s="56">
        <v>0</v>
      </c>
      <c r="BP226" s="56">
        <v>0</v>
      </c>
      <c r="BQ226" s="56">
        <v>0</v>
      </c>
      <c r="BR226" s="56">
        <v>0</v>
      </c>
      <c r="BS226" s="56">
        <v>0</v>
      </c>
      <c r="BT226" s="56">
        <v>0</v>
      </c>
      <c r="BU226" s="56">
        <v>0</v>
      </c>
      <c r="BV226" s="56">
        <v>0</v>
      </c>
      <c r="BW226" s="56">
        <v>0</v>
      </c>
      <c r="BX226" s="56">
        <v>0</v>
      </c>
      <c r="BY226" s="56">
        <v>0</v>
      </c>
      <c r="BZ226" s="56">
        <v>0</v>
      </c>
      <c r="CA226" s="56">
        <v>0</v>
      </c>
      <c r="CB226" s="56">
        <v>0</v>
      </c>
      <c r="CC226" s="56">
        <v>0</v>
      </c>
      <c r="CD226" s="56">
        <v>0</v>
      </c>
      <c r="CE226" s="56">
        <v>0</v>
      </c>
      <c r="CF226" s="56">
        <v>0</v>
      </c>
      <c r="CG226" s="56">
        <v>0</v>
      </c>
      <c r="CH226" s="56">
        <v>0</v>
      </c>
      <c r="CI226" s="56">
        <v>0</v>
      </c>
      <c r="CJ226" s="56">
        <v>0</v>
      </c>
      <c r="CK226" s="56">
        <v>0</v>
      </c>
      <c r="CL226" s="56">
        <v>0</v>
      </c>
      <c r="CM226" s="56">
        <v>0</v>
      </c>
      <c r="CN226" s="56">
        <v>0</v>
      </c>
      <c r="CO226" s="56">
        <v>0</v>
      </c>
      <c r="CP226" s="56">
        <v>0</v>
      </c>
      <c r="CQ226" s="56">
        <v>0</v>
      </c>
      <c r="CR226" s="56">
        <v>0</v>
      </c>
      <c r="CS226" s="56">
        <v>0</v>
      </c>
      <c r="CT226" s="56">
        <v>0</v>
      </c>
      <c r="CU226" s="56">
        <v>0</v>
      </c>
      <c r="CV226" s="56">
        <v>0</v>
      </c>
      <c r="CW226" s="56">
        <v>0</v>
      </c>
      <c r="CX226" s="56">
        <v>0</v>
      </c>
      <c r="CY226" s="56">
        <v>0</v>
      </c>
      <c r="CZ226" s="56">
        <v>0</v>
      </c>
      <c r="DA226" s="56">
        <v>0</v>
      </c>
      <c r="DB226" s="56">
        <v>0</v>
      </c>
      <c r="DC226" s="56">
        <v>0</v>
      </c>
      <c r="DD226" s="56">
        <v>0</v>
      </c>
      <c r="DE226" s="56">
        <v>0</v>
      </c>
      <c r="DF226" s="56">
        <v>0</v>
      </c>
      <c r="DG226" s="63">
        <v>0</v>
      </c>
    </row>
    <row r="227" spans="1:111" ht="15.4" customHeight="1">
      <c r="A227" s="92" t="s">
        <v>1758</v>
      </c>
      <c r="B227" s="93"/>
      <c r="C227" s="93"/>
      <c r="D227" s="57" t="s">
        <v>1759</v>
      </c>
      <c r="E227" s="56">
        <v>20727475.43</v>
      </c>
      <c r="F227" s="56">
        <v>0</v>
      </c>
      <c r="G227" s="56">
        <v>0</v>
      </c>
      <c r="H227" s="56">
        <v>0</v>
      </c>
      <c r="I227" s="56">
        <v>0</v>
      </c>
      <c r="J227" s="56">
        <v>0</v>
      </c>
      <c r="K227" s="56">
        <v>0</v>
      </c>
      <c r="L227" s="56">
        <v>0</v>
      </c>
      <c r="M227" s="56">
        <v>0</v>
      </c>
      <c r="N227" s="56">
        <v>0</v>
      </c>
      <c r="O227" s="56">
        <v>0</v>
      </c>
      <c r="P227" s="56">
        <v>0</v>
      </c>
      <c r="Q227" s="56">
        <v>0</v>
      </c>
      <c r="R227" s="56">
        <v>0</v>
      </c>
      <c r="S227" s="56">
        <v>0</v>
      </c>
      <c r="T227" s="56">
        <v>20727475.43</v>
      </c>
      <c r="U227" s="56">
        <v>0</v>
      </c>
      <c r="V227" s="56">
        <v>0</v>
      </c>
      <c r="W227" s="56">
        <v>0</v>
      </c>
      <c r="X227" s="56">
        <v>0</v>
      </c>
      <c r="Y227" s="56">
        <v>0</v>
      </c>
      <c r="Z227" s="56">
        <v>0</v>
      </c>
      <c r="AA227" s="56">
        <v>0</v>
      </c>
      <c r="AB227" s="56">
        <v>0</v>
      </c>
      <c r="AC227" s="56">
        <v>0</v>
      </c>
      <c r="AD227" s="56">
        <v>0</v>
      </c>
      <c r="AE227" s="56">
        <v>0</v>
      </c>
      <c r="AF227" s="56">
        <v>0</v>
      </c>
      <c r="AG227" s="56">
        <v>0</v>
      </c>
      <c r="AH227" s="56">
        <v>0</v>
      </c>
      <c r="AI227" s="56">
        <v>0</v>
      </c>
      <c r="AJ227" s="56">
        <v>0</v>
      </c>
      <c r="AK227" s="56">
        <v>0</v>
      </c>
      <c r="AL227" s="56">
        <v>0</v>
      </c>
      <c r="AM227" s="56">
        <v>0</v>
      </c>
      <c r="AN227" s="56">
        <v>0</v>
      </c>
      <c r="AO227" s="56">
        <v>20727475.43</v>
      </c>
      <c r="AP227" s="56">
        <v>0</v>
      </c>
      <c r="AQ227" s="56">
        <v>0</v>
      </c>
      <c r="AR227" s="56">
        <v>0</v>
      </c>
      <c r="AS227" s="56">
        <v>0</v>
      </c>
      <c r="AT227" s="56">
        <v>0</v>
      </c>
      <c r="AU227" s="56">
        <v>0</v>
      </c>
      <c r="AV227" s="56">
        <v>0</v>
      </c>
      <c r="AW227" s="56">
        <v>0</v>
      </c>
      <c r="AX227" s="56">
        <v>0</v>
      </c>
      <c r="AY227" s="56">
        <v>0</v>
      </c>
      <c r="AZ227" s="56">
        <v>0</v>
      </c>
      <c r="BA227" s="56">
        <v>0</v>
      </c>
      <c r="BB227" s="56">
        <v>0</v>
      </c>
      <c r="BC227" s="56">
        <v>0</v>
      </c>
      <c r="BD227" s="56">
        <v>0</v>
      </c>
      <c r="BE227" s="56">
        <v>0</v>
      </c>
      <c r="BF227" s="56">
        <v>0</v>
      </c>
      <c r="BG227" s="56">
        <v>0</v>
      </c>
      <c r="BH227" s="56">
        <v>0</v>
      </c>
      <c r="BI227" s="56">
        <v>0</v>
      </c>
      <c r="BJ227" s="56">
        <v>0</v>
      </c>
      <c r="BK227" s="56">
        <v>0</v>
      </c>
      <c r="BL227" s="56">
        <v>0</v>
      </c>
      <c r="BM227" s="56">
        <v>0</v>
      </c>
      <c r="BN227" s="56">
        <v>0</v>
      </c>
      <c r="BO227" s="56">
        <v>0</v>
      </c>
      <c r="BP227" s="56">
        <v>0</v>
      </c>
      <c r="BQ227" s="56">
        <v>0</v>
      </c>
      <c r="BR227" s="56">
        <v>0</v>
      </c>
      <c r="BS227" s="56">
        <v>0</v>
      </c>
      <c r="BT227" s="56">
        <v>0</v>
      </c>
      <c r="BU227" s="56">
        <v>0</v>
      </c>
      <c r="BV227" s="56">
        <v>0</v>
      </c>
      <c r="BW227" s="56">
        <v>0</v>
      </c>
      <c r="BX227" s="56">
        <v>0</v>
      </c>
      <c r="BY227" s="56">
        <v>0</v>
      </c>
      <c r="BZ227" s="56">
        <v>0</v>
      </c>
      <c r="CA227" s="56">
        <v>0</v>
      </c>
      <c r="CB227" s="56">
        <v>0</v>
      </c>
      <c r="CC227" s="56">
        <v>0</v>
      </c>
      <c r="CD227" s="56">
        <v>0</v>
      </c>
      <c r="CE227" s="56">
        <v>0</v>
      </c>
      <c r="CF227" s="56">
        <v>0</v>
      </c>
      <c r="CG227" s="56">
        <v>0</v>
      </c>
      <c r="CH227" s="56">
        <v>0</v>
      </c>
      <c r="CI227" s="56">
        <v>0</v>
      </c>
      <c r="CJ227" s="56">
        <v>0</v>
      </c>
      <c r="CK227" s="56">
        <v>0</v>
      </c>
      <c r="CL227" s="56">
        <v>0</v>
      </c>
      <c r="CM227" s="56">
        <v>0</v>
      </c>
      <c r="CN227" s="56">
        <v>0</v>
      </c>
      <c r="CO227" s="56">
        <v>0</v>
      </c>
      <c r="CP227" s="56">
        <v>0</v>
      </c>
      <c r="CQ227" s="56">
        <v>0</v>
      </c>
      <c r="CR227" s="56">
        <v>0</v>
      </c>
      <c r="CS227" s="56">
        <v>0</v>
      </c>
      <c r="CT227" s="56">
        <v>0</v>
      </c>
      <c r="CU227" s="56">
        <v>0</v>
      </c>
      <c r="CV227" s="56">
        <v>0</v>
      </c>
      <c r="CW227" s="56">
        <v>0</v>
      </c>
      <c r="CX227" s="56">
        <v>0</v>
      </c>
      <c r="CY227" s="56">
        <v>0</v>
      </c>
      <c r="CZ227" s="56">
        <v>0</v>
      </c>
      <c r="DA227" s="56">
        <v>0</v>
      </c>
      <c r="DB227" s="56">
        <v>0</v>
      </c>
      <c r="DC227" s="56">
        <v>0</v>
      </c>
      <c r="DD227" s="56">
        <v>0</v>
      </c>
      <c r="DE227" s="56">
        <v>0</v>
      </c>
      <c r="DF227" s="56">
        <v>0</v>
      </c>
      <c r="DG227" s="63">
        <v>0</v>
      </c>
    </row>
    <row r="228" spans="1:111" ht="15.4" customHeight="1">
      <c r="A228" s="92" t="s">
        <v>1760</v>
      </c>
      <c r="B228" s="93"/>
      <c r="C228" s="93"/>
      <c r="D228" s="57" t="s">
        <v>1761</v>
      </c>
      <c r="E228" s="56">
        <v>16322757.58</v>
      </c>
      <c r="F228" s="56">
        <v>0</v>
      </c>
      <c r="G228" s="56">
        <v>0</v>
      </c>
      <c r="H228" s="56">
        <v>0</v>
      </c>
      <c r="I228" s="56">
        <v>0</v>
      </c>
      <c r="J228" s="56">
        <v>0</v>
      </c>
      <c r="K228" s="56">
        <v>0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56">
        <v>0</v>
      </c>
      <c r="R228" s="56">
        <v>0</v>
      </c>
      <c r="S228" s="56">
        <v>0</v>
      </c>
      <c r="T228" s="56">
        <v>16322757.58</v>
      </c>
      <c r="U228" s="56">
        <v>0</v>
      </c>
      <c r="V228" s="56">
        <v>0</v>
      </c>
      <c r="W228" s="56">
        <v>0</v>
      </c>
      <c r="X228" s="56">
        <v>0</v>
      </c>
      <c r="Y228" s="56">
        <v>0</v>
      </c>
      <c r="Z228" s="56">
        <v>0</v>
      </c>
      <c r="AA228" s="56">
        <v>0</v>
      </c>
      <c r="AB228" s="56">
        <v>0</v>
      </c>
      <c r="AC228" s="56">
        <v>0</v>
      </c>
      <c r="AD228" s="56">
        <v>0</v>
      </c>
      <c r="AE228" s="56">
        <v>0</v>
      </c>
      <c r="AF228" s="56">
        <v>0</v>
      </c>
      <c r="AG228" s="56">
        <v>0</v>
      </c>
      <c r="AH228" s="56">
        <v>0</v>
      </c>
      <c r="AI228" s="56">
        <v>0</v>
      </c>
      <c r="AJ228" s="56">
        <v>0</v>
      </c>
      <c r="AK228" s="56">
        <v>0</v>
      </c>
      <c r="AL228" s="56">
        <v>0</v>
      </c>
      <c r="AM228" s="56">
        <v>0</v>
      </c>
      <c r="AN228" s="56">
        <v>0</v>
      </c>
      <c r="AO228" s="56">
        <v>16322757.58</v>
      </c>
      <c r="AP228" s="56">
        <v>0</v>
      </c>
      <c r="AQ228" s="56">
        <v>0</v>
      </c>
      <c r="AR228" s="56">
        <v>0</v>
      </c>
      <c r="AS228" s="56">
        <v>0</v>
      </c>
      <c r="AT228" s="56">
        <v>0</v>
      </c>
      <c r="AU228" s="56">
        <v>0</v>
      </c>
      <c r="AV228" s="56">
        <v>0</v>
      </c>
      <c r="AW228" s="56">
        <v>0</v>
      </c>
      <c r="AX228" s="56">
        <v>0</v>
      </c>
      <c r="AY228" s="56">
        <v>0</v>
      </c>
      <c r="AZ228" s="56">
        <v>0</v>
      </c>
      <c r="BA228" s="56">
        <v>0</v>
      </c>
      <c r="BB228" s="56">
        <v>0</v>
      </c>
      <c r="BC228" s="56">
        <v>0</v>
      </c>
      <c r="BD228" s="56">
        <v>0</v>
      </c>
      <c r="BE228" s="56">
        <v>0</v>
      </c>
      <c r="BF228" s="56">
        <v>0</v>
      </c>
      <c r="BG228" s="56">
        <v>0</v>
      </c>
      <c r="BH228" s="56">
        <v>0</v>
      </c>
      <c r="BI228" s="56">
        <v>0</v>
      </c>
      <c r="BJ228" s="56">
        <v>0</v>
      </c>
      <c r="BK228" s="56">
        <v>0</v>
      </c>
      <c r="BL228" s="56">
        <v>0</v>
      </c>
      <c r="BM228" s="56">
        <v>0</v>
      </c>
      <c r="BN228" s="56">
        <v>0</v>
      </c>
      <c r="BO228" s="56">
        <v>0</v>
      </c>
      <c r="BP228" s="56">
        <v>0</v>
      </c>
      <c r="BQ228" s="56">
        <v>0</v>
      </c>
      <c r="BR228" s="56">
        <v>0</v>
      </c>
      <c r="BS228" s="56">
        <v>0</v>
      </c>
      <c r="BT228" s="56">
        <v>0</v>
      </c>
      <c r="BU228" s="56">
        <v>0</v>
      </c>
      <c r="BV228" s="56">
        <v>0</v>
      </c>
      <c r="BW228" s="56">
        <v>0</v>
      </c>
      <c r="BX228" s="56">
        <v>0</v>
      </c>
      <c r="BY228" s="56">
        <v>0</v>
      </c>
      <c r="BZ228" s="56">
        <v>0</v>
      </c>
      <c r="CA228" s="56">
        <v>0</v>
      </c>
      <c r="CB228" s="56">
        <v>0</v>
      </c>
      <c r="CC228" s="56">
        <v>0</v>
      </c>
      <c r="CD228" s="56">
        <v>0</v>
      </c>
      <c r="CE228" s="56">
        <v>0</v>
      </c>
      <c r="CF228" s="56">
        <v>0</v>
      </c>
      <c r="CG228" s="56">
        <v>0</v>
      </c>
      <c r="CH228" s="56">
        <v>0</v>
      </c>
      <c r="CI228" s="56">
        <v>0</v>
      </c>
      <c r="CJ228" s="56">
        <v>0</v>
      </c>
      <c r="CK228" s="56">
        <v>0</v>
      </c>
      <c r="CL228" s="56">
        <v>0</v>
      </c>
      <c r="CM228" s="56">
        <v>0</v>
      </c>
      <c r="CN228" s="56">
        <v>0</v>
      </c>
      <c r="CO228" s="56">
        <v>0</v>
      </c>
      <c r="CP228" s="56">
        <v>0</v>
      </c>
      <c r="CQ228" s="56">
        <v>0</v>
      </c>
      <c r="CR228" s="56">
        <v>0</v>
      </c>
      <c r="CS228" s="56">
        <v>0</v>
      </c>
      <c r="CT228" s="56">
        <v>0</v>
      </c>
      <c r="CU228" s="56">
        <v>0</v>
      </c>
      <c r="CV228" s="56">
        <v>0</v>
      </c>
      <c r="CW228" s="56">
        <v>0</v>
      </c>
      <c r="CX228" s="56">
        <v>0</v>
      </c>
      <c r="CY228" s="56">
        <v>0</v>
      </c>
      <c r="CZ228" s="56">
        <v>0</v>
      </c>
      <c r="DA228" s="56">
        <v>0</v>
      </c>
      <c r="DB228" s="56">
        <v>0</v>
      </c>
      <c r="DC228" s="56">
        <v>0</v>
      </c>
      <c r="DD228" s="56">
        <v>0</v>
      </c>
      <c r="DE228" s="56">
        <v>0</v>
      </c>
      <c r="DF228" s="56">
        <v>0</v>
      </c>
      <c r="DG228" s="63">
        <v>0</v>
      </c>
    </row>
    <row r="229" spans="1:111" ht="15.4" customHeight="1">
      <c r="A229" s="92" t="s">
        <v>1762</v>
      </c>
      <c r="B229" s="93"/>
      <c r="C229" s="93"/>
      <c r="D229" s="57" t="s">
        <v>1763</v>
      </c>
      <c r="E229" s="56">
        <v>4404717.8499999996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56">
        <v>0</v>
      </c>
      <c r="M229" s="56">
        <v>0</v>
      </c>
      <c r="N229" s="56">
        <v>0</v>
      </c>
      <c r="O229" s="56">
        <v>0</v>
      </c>
      <c r="P229" s="56">
        <v>0</v>
      </c>
      <c r="Q229" s="56">
        <v>0</v>
      </c>
      <c r="R229" s="56">
        <v>0</v>
      </c>
      <c r="S229" s="56">
        <v>0</v>
      </c>
      <c r="T229" s="56">
        <v>4404717.8499999996</v>
      </c>
      <c r="U229" s="56">
        <v>0</v>
      </c>
      <c r="V229" s="56">
        <v>0</v>
      </c>
      <c r="W229" s="56">
        <v>0</v>
      </c>
      <c r="X229" s="56">
        <v>0</v>
      </c>
      <c r="Y229" s="56">
        <v>0</v>
      </c>
      <c r="Z229" s="56">
        <v>0</v>
      </c>
      <c r="AA229" s="56">
        <v>0</v>
      </c>
      <c r="AB229" s="56">
        <v>0</v>
      </c>
      <c r="AC229" s="56">
        <v>0</v>
      </c>
      <c r="AD229" s="56">
        <v>0</v>
      </c>
      <c r="AE229" s="56">
        <v>0</v>
      </c>
      <c r="AF229" s="56">
        <v>0</v>
      </c>
      <c r="AG229" s="56">
        <v>0</v>
      </c>
      <c r="AH229" s="56">
        <v>0</v>
      </c>
      <c r="AI229" s="56">
        <v>0</v>
      </c>
      <c r="AJ229" s="56">
        <v>0</v>
      </c>
      <c r="AK229" s="56">
        <v>0</v>
      </c>
      <c r="AL229" s="56">
        <v>0</v>
      </c>
      <c r="AM229" s="56">
        <v>0</v>
      </c>
      <c r="AN229" s="56">
        <v>0</v>
      </c>
      <c r="AO229" s="56">
        <v>4404717.8499999996</v>
      </c>
      <c r="AP229" s="56">
        <v>0</v>
      </c>
      <c r="AQ229" s="56">
        <v>0</v>
      </c>
      <c r="AR229" s="56">
        <v>0</v>
      </c>
      <c r="AS229" s="56">
        <v>0</v>
      </c>
      <c r="AT229" s="56">
        <v>0</v>
      </c>
      <c r="AU229" s="56">
        <v>0</v>
      </c>
      <c r="AV229" s="56">
        <v>0</v>
      </c>
      <c r="AW229" s="56">
        <v>0</v>
      </c>
      <c r="AX229" s="56">
        <v>0</v>
      </c>
      <c r="AY229" s="56">
        <v>0</v>
      </c>
      <c r="AZ229" s="56">
        <v>0</v>
      </c>
      <c r="BA229" s="56">
        <v>0</v>
      </c>
      <c r="BB229" s="56">
        <v>0</v>
      </c>
      <c r="BC229" s="56">
        <v>0</v>
      </c>
      <c r="BD229" s="56">
        <v>0</v>
      </c>
      <c r="BE229" s="56">
        <v>0</v>
      </c>
      <c r="BF229" s="56">
        <v>0</v>
      </c>
      <c r="BG229" s="56">
        <v>0</v>
      </c>
      <c r="BH229" s="56">
        <v>0</v>
      </c>
      <c r="BI229" s="56">
        <v>0</v>
      </c>
      <c r="BJ229" s="56">
        <v>0</v>
      </c>
      <c r="BK229" s="56">
        <v>0</v>
      </c>
      <c r="BL229" s="56">
        <v>0</v>
      </c>
      <c r="BM229" s="56">
        <v>0</v>
      </c>
      <c r="BN229" s="56">
        <v>0</v>
      </c>
      <c r="BO229" s="56">
        <v>0</v>
      </c>
      <c r="BP229" s="56">
        <v>0</v>
      </c>
      <c r="BQ229" s="56">
        <v>0</v>
      </c>
      <c r="BR229" s="56">
        <v>0</v>
      </c>
      <c r="BS229" s="56">
        <v>0</v>
      </c>
      <c r="BT229" s="56">
        <v>0</v>
      </c>
      <c r="BU229" s="56">
        <v>0</v>
      </c>
      <c r="BV229" s="56">
        <v>0</v>
      </c>
      <c r="BW229" s="56">
        <v>0</v>
      </c>
      <c r="BX229" s="56">
        <v>0</v>
      </c>
      <c r="BY229" s="56">
        <v>0</v>
      </c>
      <c r="BZ229" s="56">
        <v>0</v>
      </c>
      <c r="CA229" s="56">
        <v>0</v>
      </c>
      <c r="CB229" s="56">
        <v>0</v>
      </c>
      <c r="CC229" s="56">
        <v>0</v>
      </c>
      <c r="CD229" s="56">
        <v>0</v>
      </c>
      <c r="CE229" s="56">
        <v>0</v>
      </c>
      <c r="CF229" s="56">
        <v>0</v>
      </c>
      <c r="CG229" s="56">
        <v>0</v>
      </c>
      <c r="CH229" s="56">
        <v>0</v>
      </c>
      <c r="CI229" s="56">
        <v>0</v>
      </c>
      <c r="CJ229" s="56">
        <v>0</v>
      </c>
      <c r="CK229" s="56">
        <v>0</v>
      </c>
      <c r="CL229" s="56">
        <v>0</v>
      </c>
      <c r="CM229" s="56">
        <v>0</v>
      </c>
      <c r="CN229" s="56">
        <v>0</v>
      </c>
      <c r="CO229" s="56">
        <v>0</v>
      </c>
      <c r="CP229" s="56">
        <v>0</v>
      </c>
      <c r="CQ229" s="56">
        <v>0</v>
      </c>
      <c r="CR229" s="56">
        <v>0</v>
      </c>
      <c r="CS229" s="56">
        <v>0</v>
      </c>
      <c r="CT229" s="56">
        <v>0</v>
      </c>
      <c r="CU229" s="56">
        <v>0</v>
      </c>
      <c r="CV229" s="56">
        <v>0</v>
      </c>
      <c r="CW229" s="56">
        <v>0</v>
      </c>
      <c r="CX229" s="56">
        <v>0</v>
      </c>
      <c r="CY229" s="56">
        <v>0</v>
      </c>
      <c r="CZ229" s="56">
        <v>0</v>
      </c>
      <c r="DA229" s="56">
        <v>0</v>
      </c>
      <c r="DB229" s="56">
        <v>0</v>
      </c>
      <c r="DC229" s="56">
        <v>0</v>
      </c>
      <c r="DD229" s="56">
        <v>0</v>
      </c>
      <c r="DE229" s="56">
        <v>0</v>
      </c>
      <c r="DF229" s="56">
        <v>0</v>
      </c>
      <c r="DG229" s="63">
        <v>0</v>
      </c>
    </row>
    <row r="230" spans="1:111" ht="15.4" customHeight="1">
      <c r="A230" s="92" t="s">
        <v>1764</v>
      </c>
      <c r="B230" s="93"/>
      <c r="C230" s="93"/>
      <c r="D230" s="57" t="s">
        <v>1765</v>
      </c>
      <c r="E230" s="56">
        <v>14000000</v>
      </c>
      <c r="F230" s="56">
        <v>0</v>
      </c>
      <c r="G230" s="56">
        <v>0</v>
      </c>
      <c r="H230" s="56">
        <v>0</v>
      </c>
      <c r="I230" s="56">
        <v>0</v>
      </c>
      <c r="J230" s="56">
        <v>0</v>
      </c>
      <c r="K230" s="56">
        <v>0</v>
      </c>
      <c r="L230" s="56">
        <v>0</v>
      </c>
      <c r="M230" s="56">
        <v>0</v>
      </c>
      <c r="N230" s="56">
        <v>0</v>
      </c>
      <c r="O230" s="56">
        <v>0</v>
      </c>
      <c r="P230" s="56">
        <v>0</v>
      </c>
      <c r="Q230" s="56">
        <v>0</v>
      </c>
      <c r="R230" s="56">
        <v>0</v>
      </c>
      <c r="S230" s="56">
        <v>0</v>
      </c>
      <c r="T230" s="56">
        <v>14000000</v>
      </c>
      <c r="U230" s="56">
        <v>0</v>
      </c>
      <c r="V230" s="56">
        <v>0</v>
      </c>
      <c r="W230" s="56">
        <v>0</v>
      </c>
      <c r="X230" s="56">
        <v>0</v>
      </c>
      <c r="Y230" s="56">
        <v>0</v>
      </c>
      <c r="Z230" s="56">
        <v>0</v>
      </c>
      <c r="AA230" s="56">
        <v>0</v>
      </c>
      <c r="AB230" s="56">
        <v>0</v>
      </c>
      <c r="AC230" s="56">
        <v>0</v>
      </c>
      <c r="AD230" s="56">
        <v>0</v>
      </c>
      <c r="AE230" s="56">
        <v>0</v>
      </c>
      <c r="AF230" s="56">
        <v>0</v>
      </c>
      <c r="AG230" s="56">
        <v>0</v>
      </c>
      <c r="AH230" s="56">
        <v>0</v>
      </c>
      <c r="AI230" s="56">
        <v>0</v>
      </c>
      <c r="AJ230" s="56">
        <v>0</v>
      </c>
      <c r="AK230" s="56">
        <v>0</v>
      </c>
      <c r="AL230" s="56">
        <v>0</v>
      </c>
      <c r="AM230" s="56">
        <v>0</v>
      </c>
      <c r="AN230" s="56">
        <v>0</v>
      </c>
      <c r="AO230" s="56">
        <v>14000000</v>
      </c>
      <c r="AP230" s="56">
        <v>0</v>
      </c>
      <c r="AQ230" s="56">
        <v>0</v>
      </c>
      <c r="AR230" s="56">
        <v>0</v>
      </c>
      <c r="AS230" s="56">
        <v>0</v>
      </c>
      <c r="AT230" s="56">
        <v>0</v>
      </c>
      <c r="AU230" s="56">
        <v>0</v>
      </c>
      <c r="AV230" s="56">
        <v>0</v>
      </c>
      <c r="AW230" s="56">
        <v>0</v>
      </c>
      <c r="AX230" s="56">
        <v>0</v>
      </c>
      <c r="AY230" s="56">
        <v>0</v>
      </c>
      <c r="AZ230" s="56">
        <v>0</v>
      </c>
      <c r="BA230" s="56">
        <v>0</v>
      </c>
      <c r="BB230" s="56">
        <v>0</v>
      </c>
      <c r="BC230" s="56">
        <v>0</v>
      </c>
      <c r="BD230" s="56">
        <v>0</v>
      </c>
      <c r="BE230" s="56">
        <v>0</v>
      </c>
      <c r="BF230" s="56">
        <v>0</v>
      </c>
      <c r="BG230" s="56">
        <v>0</v>
      </c>
      <c r="BH230" s="56">
        <v>0</v>
      </c>
      <c r="BI230" s="56">
        <v>0</v>
      </c>
      <c r="BJ230" s="56">
        <v>0</v>
      </c>
      <c r="BK230" s="56">
        <v>0</v>
      </c>
      <c r="BL230" s="56">
        <v>0</v>
      </c>
      <c r="BM230" s="56">
        <v>0</v>
      </c>
      <c r="BN230" s="56">
        <v>0</v>
      </c>
      <c r="BO230" s="56">
        <v>0</v>
      </c>
      <c r="BP230" s="56">
        <v>0</v>
      </c>
      <c r="BQ230" s="56">
        <v>0</v>
      </c>
      <c r="BR230" s="56">
        <v>0</v>
      </c>
      <c r="BS230" s="56">
        <v>0</v>
      </c>
      <c r="BT230" s="56">
        <v>0</v>
      </c>
      <c r="BU230" s="56">
        <v>0</v>
      </c>
      <c r="BV230" s="56">
        <v>0</v>
      </c>
      <c r="BW230" s="56">
        <v>0</v>
      </c>
      <c r="BX230" s="56">
        <v>0</v>
      </c>
      <c r="BY230" s="56">
        <v>0</v>
      </c>
      <c r="BZ230" s="56">
        <v>0</v>
      </c>
      <c r="CA230" s="56">
        <v>0</v>
      </c>
      <c r="CB230" s="56">
        <v>0</v>
      </c>
      <c r="CC230" s="56">
        <v>0</v>
      </c>
      <c r="CD230" s="56">
        <v>0</v>
      </c>
      <c r="CE230" s="56">
        <v>0</v>
      </c>
      <c r="CF230" s="56">
        <v>0</v>
      </c>
      <c r="CG230" s="56">
        <v>0</v>
      </c>
      <c r="CH230" s="56">
        <v>0</v>
      </c>
      <c r="CI230" s="56">
        <v>0</v>
      </c>
      <c r="CJ230" s="56">
        <v>0</v>
      </c>
      <c r="CK230" s="56">
        <v>0</v>
      </c>
      <c r="CL230" s="56">
        <v>0</v>
      </c>
      <c r="CM230" s="56">
        <v>0</v>
      </c>
      <c r="CN230" s="56">
        <v>0</v>
      </c>
      <c r="CO230" s="56">
        <v>0</v>
      </c>
      <c r="CP230" s="56">
        <v>0</v>
      </c>
      <c r="CQ230" s="56">
        <v>0</v>
      </c>
      <c r="CR230" s="56">
        <v>0</v>
      </c>
      <c r="CS230" s="56">
        <v>0</v>
      </c>
      <c r="CT230" s="56">
        <v>0</v>
      </c>
      <c r="CU230" s="56">
        <v>0</v>
      </c>
      <c r="CV230" s="56">
        <v>0</v>
      </c>
      <c r="CW230" s="56">
        <v>0</v>
      </c>
      <c r="CX230" s="56">
        <v>0</v>
      </c>
      <c r="CY230" s="56">
        <v>0</v>
      </c>
      <c r="CZ230" s="56">
        <v>0</v>
      </c>
      <c r="DA230" s="56">
        <v>0</v>
      </c>
      <c r="DB230" s="56">
        <v>0</v>
      </c>
      <c r="DC230" s="56">
        <v>0</v>
      </c>
      <c r="DD230" s="56">
        <v>0</v>
      </c>
      <c r="DE230" s="56">
        <v>0</v>
      </c>
      <c r="DF230" s="56">
        <v>0</v>
      </c>
      <c r="DG230" s="63">
        <v>0</v>
      </c>
    </row>
    <row r="231" spans="1:111" ht="15.4" customHeight="1">
      <c r="A231" s="92" t="s">
        <v>1766</v>
      </c>
      <c r="B231" s="93"/>
      <c r="C231" s="93"/>
      <c r="D231" s="57" t="s">
        <v>1767</v>
      </c>
      <c r="E231" s="56">
        <v>14000000</v>
      </c>
      <c r="F231" s="56">
        <v>0</v>
      </c>
      <c r="G231" s="56">
        <v>0</v>
      </c>
      <c r="H231" s="56">
        <v>0</v>
      </c>
      <c r="I231" s="56">
        <v>0</v>
      </c>
      <c r="J231" s="56">
        <v>0</v>
      </c>
      <c r="K231" s="56">
        <v>0</v>
      </c>
      <c r="L231" s="56">
        <v>0</v>
      </c>
      <c r="M231" s="56">
        <v>0</v>
      </c>
      <c r="N231" s="56">
        <v>0</v>
      </c>
      <c r="O231" s="56">
        <v>0</v>
      </c>
      <c r="P231" s="56">
        <v>0</v>
      </c>
      <c r="Q231" s="56">
        <v>0</v>
      </c>
      <c r="R231" s="56">
        <v>0</v>
      </c>
      <c r="S231" s="56">
        <v>0</v>
      </c>
      <c r="T231" s="56">
        <v>14000000</v>
      </c>
      <c r="U231" s="56">
        <v>0</v>
      </c>
      <c r="V231" s="56">
        <v>0</v>
      </c>
      <c r="W231" s="56">
        <v>0</v>
      </c>
      <c r="X231" s="56">
        <v>0</v>
      </c>
      <c r="Y231" s="56">
        <v>0</v>
      </c>
      <c r="Z231" s="56">
        <v>0</v>
      </c>
      <c r="AA231" s="56">
        <v>0</v>
      </c>
      <c r="AB231" s="56">
        <v>0</v>
      </c>
      <c r="AC231" s="56">
        <v>0</v>
      </c>
      <c r="AD231" s="56">
        <v>0</v>
      </c>
      <c r="AE231" s="56">
        <v>0</v>
      </c>
      <c r="AF231" s="56">
        <v>0</v>
      </c>
      <c r="AG231" s="56">
        <v>0</v>
      </c>
      <c r="AH231" s="56">
        <v>0</v>
      </c>
      <c r="AI231" s="56">
        <v>0</v>
      </c>
      <c r="AJ231" s="56">
        <v>0</v>
      </c>
      <c r="AK231" s="56">
        <v>0</v>
      </c>
      <c r="AL231" s="56">
        <v>0</v>
      </c>
      <c r="AM231" s="56">
        <v>0</v>
      </c>
      <c r="AN231" s="56">
        <v>0</v>
      </c>
      <c r="AO231" s="56">
        <v>14000000</v>
      </c>
      <c r="AP231" s="56">
        <v>0</v>
      </c>
      <c r="AQ231" s="56">
        <v>0</v>
      </c>
      <c r="AR231" s="56">
        <v>0</v>
      </c>
      <c r="AS231" s="56">
        <v>0</v>
      </c>
      <c r="AT231" s="56">
        <v>0</v>
      </c>
      <c r="AU231" s="56">
        <v>0</v>
      </c>
      <c r="AV231" s="56">
        <v>0</v>
      </c>
      <c r="AW231" s="56">
        <v>0</v>
      </c>
      <c r="AX231" s="56">
        <v>0</v>
      </c>
      <c r="AY231" s="56">
        <v>0</v>
      </c>
      <c r="AZ231" s="56">
        <v>0</v>
      </c>
      <c r="BA231" s="56">
        <v>0</v>
      </c>
      <c r="BB231" s="56">
        <v>0</v>
      </c>
      <c r="BC231" s="56">
        <v>0</v>
      </c>
      <c r="BD231" s="56">
        <v>0</v>
      </c>
      <c r="BE231" s="56">
        <v>0</v>
      </c>
      <c r="BF231" s="56">
        <v>0</v>
      </c>
      <c r="BG231" s="56">
        <v>0</v>
      </c>
      <c r="BH231" s="56">
        <v>0</v>
      </c>
      <c r="BI231" s="56">
        <v>0</v>
      </c>
      <c r="BJ231" s="56">
        <v>0</v>
      </c>
      <c r="BK231" s="56">
        <v>0</v>
      </c>
      <c r="BL231" s="56">
        <v>0</v>
      </c>
      <c r="BM231" s="56">
        <v>0</v>
      </c>
      <c r="BN231" s="56">
        <v>0</v>
      </c>
      <c r="BO231" s="56">
        <v>0</v>
      </c>
      <c r="BP231" s="56">
        <v>0</v>
      </c>
      <c r="BQ231" s="56">
        <v>0</v>
      </c>
      <c r="BR231" s="56">
        <v>0</v>
      </c>
      <c r="BS231" s="56">
        <v>0</v>
      </c>
      <c r="BT231" s="56">
        <v>0</v>
      </c>
      <c r="BU231" s="56">
        <v>0</v>
      </c>
      <c r="BV231" s="56">
        <v>0</v>
      </c>
      <c r="BW231" s="56">
        <v>0</v>
      </c>
      <c r="BX231" s="56">
        <v>0</v>
      </c>
      <c r="BY231" s="56">
        <v>0</v>
      </c>
      <c r="BZ231" s="56">
        <v>0</v>
      </c>
      <c r="CA231" s="56">
        <v>0</v>
      </c>
      <c r="CB231" s="56">
        <v>0</v>
      </c>
      <c r="CC231" s="56">
        <v>0</v>
      </c>
      <c r="CD231" s="56">
        <v>0</v>
      </c>
      <c r="CE231" s="56">
        <v>0</v>
      </c>
      <c r="CF231" s="56">
        <v>0</v>
      </c>
      <c r="CG231" s="56">
        <v>0</v>
      </c>
      <c r="CH231" s="56">
        <v>0</v>
      </c>
      <c r="CI231" s="56">
        <v>0</v>
      </c>
      <c r="CJ231" s="56">
        <v>0</v>
      </c>
      <c r="CK231" s="56">
        <v>0</v>
      </c>
      <c r="CL231" s="56">
        <v>0</v>
      </c>
      <c r="CM231" s="56">
        <v>0</v>
      </c>
      <c r="CN231" s="56">
        <v>0</v>
      </c>
      <c r="CO231" s="56">
        <v>0</v>
      </c>
      <c r="CP231" s="56">
        <v>0</v>
      </c>
      <c r="CQ231" s="56">
        <v>0</v>
      </c>
      <c r="CR231" s="56">
        <v>0</v>
      </c>
      <c r="CS231" s="56">
        <v>0</v>
      </c>
      <c r="CT231" s="56">
        <v>0</v>
      </c>
      <c r="CU231" s="56">
        <v>0</v>
      </c>
      <c r="CV231" s="56">
        <v>0</v>
      </c>
      <c r="CW231" s="56">
        <v>0</v>
      </c>
      <c r="CX231" s="56">
        <v>0</v>
      </c>
      <c r="CY231" s="56">
        <v>0</v>
      </c>
      <c r="CZ231" s="56">
        <v>0</v>
      </c>
      <c r="DA231" s="56">
        <v>0</v>
      </c>
      <c r="DB231" s="56">
        <v>0</v>
      </c>
      <c r="DC231" s="56">
        <v>0</v>
      </c>
      <c r="DD231" s="56">
        <v>0</v>
      </c>
      <c r="DE231" s="56">
        <v>0</v>
      </c>
      <c r="DF231" s="56">
        <v>0</v>
      </c>
      <c r="DG231" s="63">
        <v>0</v>
      </c>
    </row>
    <row r="232" spans="1:111" ht="15.4" customHeight="1">
      <c r="A232" s="92" t="s">
        <v>1768</v>
      </c>
      <c r="B232" s="93"/>
      <c r="C232" s="93"/>
      <c r="D232" s="57" t="s">
        <v>962</v>
      </c>
      <c r="E232" s="56">
        <v>18544111.579999998</v>
      </c>
      <c r="F232" s="56">
        <v>1956546.9</v>
      </c>
      <c r="G232" s="56">
        <v>373560.08</v>
      </c>
      <c r="H232" s="56">
        <v>216875</v>
      </c>
      <c r="I232" s="56">
        <v>241434.39</v>
      </c>
      <c r="J232" s="56">
        <v>0</v>
      </c>
      <c r="K232" s="56">
        <v>322377.8</v>
      </c>
      <c r="L232" s="56">
        <v>133463.5</v>
      </c>
      <c r="M232" s="56">
        <v>93385.4</v>
      </c>
      <c r="N232" s="56">
        <v>125612.04</v>
      </c>
      <c r="O232" s="56">
        <v>0</v>
      </c>
      <c r="P232" s="56">
        <v>239565.69</v>
      </c>
      <c r="Q232" s="56">
        <v>210273</v>
      </c>
      <c r="R232" s="56">
        <v>0</v>
      </c>
      <c r="S232" s="56">
        <v>0</v>
      </c>
      <c r="T232" s="56">
        <v>16587564.68</v>
      </c>
      <c r="U232" s="56">
        <v>4324.2</v>
      </c>
      <c r="V232" s="56">
        <v>10701.2</v>
      </c>
      <c r="W232" s="56">
        <v>0</v>
      </c>
      <c r="X232" s="56">
        <v>0</v>
      </c>
      <c r="Y232" s="56">
        <v>0</v>
      </c>
      <c r="Z232" s="56">
        <v>0</v>
      </c>
      <c r="AA232" s="56">
        <v>119</v>
      </c>
      <c r="AB232" s="56">
        <v>0</v>
      </c>
      <c r="AC232" s="56">
        <v>0</v>
      </c>
      <c r="AD232" s="56">
        <v>67930.75</v>
      </c>
      <c r="AE232" s="56">
        <v>40483</v>
      </c>
      <c r="AF232" s="56">
        <v>0</v>
      </c>
      <c r="AG232" s="56">
        <v>100</v>
      </c>
      <c r="AH232" s="56">
        <v>154099.79999999999</v>
      </c>
      <c r="AI232" s="56">
        <v>0</v>
      </c>
      <c r="AJ232" s="56">
        <v>2476</v>
      </c>
      <c r="AK232" s="56">
        <v>2841</v>
      </c>
      <c r="AL232" s="56">
        <v>0</v>
      </c>
      <c r="AM232" s="56">
        <v>0</v>
      </c>
      <c r="AN232" s="56">
        <v>91375.360000000001</v>
      </c>
      <c r="AO232" s="56">
        <v>15567498.01</v>
      </c>
      <c r="AP232" s="56">
        <v>0</v>
      </c>
      <c r="AQ232" s="56">
        <v>0</v>
      </c>
      <c r="AR232" s="56">
        <v>0</v>
      </c>
      <c r="AS232" s="56">
        <v>3680</v>
      </c>
      <c r="AT232" s="56">
        <v>0</v>
      </c>
      <c r="AU232" s="56">
        <v>641936.36</v>
      </c>
      <c r="AV232" s="56">
        <v>0</v>
      </c>
      <c r="AW232" s="56">
        <v>0</v>
      </c>
      <c r="AX232" s="56">
        <v>0</v>
      </c>
      <c r="AY232" s="56">
        <v>0</v>
      </c>
      <c r="AZ232" s="56">
        <v>0</v>
      </c>
      <c r="BA232" s="56">
        <v>0</v>
      </c>
      <c r="BB232" s="56">
        <v>0</v>
      </c>
      <c r="BC232" s="56">
        <v>0</v>
      </c>
      <c r="BD232" s="56">
        <v>0</v>
      </c>
      <c r="BE232" s="56">
        <v>0</v>
      </c>
      <c r="BF232" s="56">
        <v>0</v>
      </c>
      <c r="BG232" s="56">
        <v>0</v>
      </c>
      <c r="BH232" s="56">
        <v>0</v>
      </c>
      <c r="BI232" s="56">
        <v>0</v>
      </c>
      <c r="BJ232" s="56">
        <v>0</v>
      </c>
      <c r="BK232" s="56">
        <v>0</v>
      </c>
      <c r="BL232" s="56">
        <v>0</v>
      </c>
      <c r="BM232" s="56">
        <v>0</v>
      </c>
      <c r="BN232" s="56">
        <v>0</v>
      </c>
      <c r="BO232" s="56">
        <v>0</v>
      </c>
      <c r="BP232" s="56">
        <v>0</v>
      </c>
      <c r="BQ232" s="56">
        <v>0</v>
      </c>
      <c r="BR232" s="56">
        <v>0</v>
      </c>
      <c r="BS232" s="56">
        <v>0</v>
      </c>
      <c r="BT232" s="56">
        <v>0</v>
      </c>
      <c r="BU232" s="56">
        <v>0</v>
      </c>
      <c r="BV232" s="56">
        <v>0</v>
      </c>
      <c r="BW232" s="56">
        <v>0</v>
      </c>
      <c r="BX232" s="56">
        <v>0</v>
      </c>
      <c r="BY232" s="56">
        <v>0</v>
      </c>
      <c r="BZ232" s="56">
        <v>0</v>
      </c>
      <c r="CA232" s="56">
        <v>0</v>
      </c>
      <c r="CB232" s="56">
        <v>0</v>
      </c>
      <c r="CC232" s="56">
        <v>0</v>
      </c>
      <c r="CD232" s="56">
        <v>0</v>
      </c>
      <c r="CE232" s="56">
        <v>0</v>
      </c>
      <c r="CF232" s="56">
        <v>0</v>
      </c>
      <c r="CG232" s="56">
        <v>0</v>
      </c>
      <c r="CH232" s="56">
        <v>0</v>
      </c>
      <c r="CI232" s="56">
        <v>0</v>
      </c>
      <c r="CJ232" s="56">
        <v>0</v>
      </c>
      <c r="CK232" s="56">
        <v>0</v>
      </c>
      <c r="CL232" s="56">
        <v>0</v>
      </c>
      <c r="CM232" s="56">
        <v>0</v>
      </c>
      <c r="CN232" s="56">
        <v>0</v>
      </c>
      <c r="CO232" s="56">
        <v>0</v>
      </c>
      <c r="CP232" s="56">
        <v>0</v>
      </c>
      <c r="CQ232" s="56">
        <v>0</v>
      </c>
      <c r="CR232" s="56">
        <v>0</v>
      </c>
      <c r="CS232" s="56">
        <v>0</v>
      </c>
      <c r="CT232" s="56">
        <v>0</v>
      </c>
      <c r="CU232" s="56">
        <v>0</v>
      </c>
      <c r="CV232" s="56">
        <v>0</v>
      </c>
      <c r="CW232" s="56">
        <v>0</v>
      </c>
      <c r="CX232" s="56">
        <v>0</v>
      </c>
      <c r="CY232" s="56">
        <v>0</v>
      </c>
      <c r="CZ232" s="56">
        <v>0</v>
      </c>
      <c r="DA232" s="56">
        <v>0</v>
      </c>
      <c r="DB232" s="56">
        <v>0</v>
      </c>
      <c r="DC232" s="56">
        <v>0</v>
      </c>
      <c r="DD232" s="56">
        <v>0</v>
      </c>
      <c r="DE232" s="56">
        <v>0</v>
      </c>
      <c r="DF232" s="56">
        <v>0</v>
      </c>
      <c r="DG232" s="63">
        <v>0</v>
      </c>
    </row>
    <row r="233" spans="1:111" ht="15.4" customHeight="1">
      <c r="A233" s="92" t="s">
        <v>1769</v>
      </c>
      <c r="B233" s="93"/>
      <c r="C233" s="93"/>
      <c r="D233" s="57" t="s">
        <v>1770</v>
      </c>
      <c r="E233" s="56">
        <v>4765518.78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56">
        <v>0</v>
      </c>
      <c r="M233" s="56">
        <v>0</v>
      </c>
      <c r="N233" s="56">
        <v>0</v>
      </c>
      <c r="O233" s="56">
        <v>0</v>
      </c>
      <c r="P233" s="56">
        <v>0</v>
      </c>
      <c r="Q233" s="56">
        <v>0</v>
      </c>
      <c r="R233" s="56">
        <v>0</v>
      </c>
      <c r="S233" s="56">
        <v>0</v>
      </c>
      <c r="T233" s="56">
        <v>4765518.78</v>
      </c>
      <c r="U233" s="56">
        <v>0</v>
      </c>
      <c r="V233" s="56">
        <v>0</v>
      </c>
      <c r="W233" s="56">
        <v>0</v>
      </c>
      <c r="X233" s="56">
        <v>0</v>
      </c>
      <c r="Y233" s="56">
        <v>0</v>
      </c>
      <c r="Z233" s="56">
        <v>0</v>
      </c>
      <c r="AA233" s="56">
        <v>0</v>
      </c>
      <c r="AB233" s="56">
        <v>0</v>
      </c>
      <c r="AC233" s="56">
        <v>0</v>
      </c>
      <c r="AD233" s="56">
        <v>0</v>
      </c>
      <c r="AE233" s="56">
        <v>0</v>
      </c>
      <c r="AF233" s="56">
        <v>0</v>
      </c>
      <c r="AG233" s="56">
        <v>0</v>
      </c>
      <c r="AH233" s="56">
        <v>0</v>
      </c>
      <c r="AI233" s="56">
        <v>0</v>
      </c>
      <c r="AJ233" s="56">
        <v>0</v>
      </c>
      <c r="AK233" s="56">
        <v>0</v>
      </c>
      <c r="AL233" s="56">
        <v>0</v>
      </c>
      <c r="AM233" s="56">
        <v>0</v>
      </c>
      <c r="AN233" s="56">
        <v>0</v>
      </c>
      <c r="AO233" s="56">
        <v>4765518.78</v>
      </c>
      <c r="AP233" s="56">
        <v>0</v>
      </c>
      <c r="AQ233" s="56">
        <v>0</v>
      </c>
      <c r="AR233" s="56">
        <v>0</v>
      </c>
      <c r="AS233" s="56">
        <v>0</v>
      </c>
      <c r="AT233" s="56">
        <v>0</v>
      </c>
      <c r="AU233" s="56">
        <v>0</v>
      </c>
      <c r="AV233" s="56">
        <v>0</v>
      </c>
      <c r="AW233" s="56">
        <v>0</v>
      </c>
      <c r="AX233" s="56">
        <v>0</v>
      </c>
      <c r="AY233" s="56">
        <v>0</v>
      </c>
      <c r="AZ233" s="56">
        <v>0</v>
      </c>
      <c r="BA233" s="56">
        <v>0</v>
      </c>
      <c r="BB233" s="56">
        <v>0</v>
      </c>
      <c r="BC233" s="56">
        <v>0</v>
      </c>
      <c r="BD233" s="56">
        <v>0</v>
      </c>
      <c r="BE233" s="56">
        <v>0</v>
      </c>
      <c r="BF233" s="56">
        <v>0</v>
      </c>
      <c r="BG233" s="56">
        <v>0</v>
      </c>
      <c r="BH233" s="56">
        <v>0</v>
      </c>
      <c r="BI233" s="56">
        <v>0</v>
      </c>
      <c r="BJ233" s="56">
        <v>0</v>
      </c>
      <c r="BK233" s="56">
        <v>0</v>
      </c>
      <c r="BL233" s="56">
        <v>0</v>
      </c>
      <c r="BM233" s="56">
        <v>0</v>
      </c>
      <c r="BN233" s="56">
        <v>0</v>
      </c>
      <c r="BO233" s="56">
        <v>0</v>
      </c>
      <c r="BP233" s="56">
        <v>0</v>
      </c>
      <c r="BQ233" s="56">
        <v>0</v>
      </c>
      <c r="BR233" s="56">
        <v>0</v>
      </c>
      <c r="BS233" s="56">
        <v>0</v>
      </c>
      <c r="BT233" s="56">
        <v>0</v>
      </c>
      <c r="BU233" s="56">
        <v>0</v>
      </c>
      <c r="BV233" s="56">
        <v>0</v>
      </c>
      <c r="BW233" s="56">
        <v>0</v>
      </c>
      <c r="BX233" s="56">
        <v>0</v>
      </c>
      <c r="BY233" s="56">
        <v>0</v>
      </c>
      <c r="BZ233" s="56">
        <v>0</v>
      </c>
      <c r="CA233" s="56">
        <v>0</v>
      </c>
      <c r="CB233" s="56">
        <v>0</v>
      </c>
      <c r="CC233" s="56">
        <v>0</v>
      </c>
      <c r="CD233" s="56">
        <v>0</v>
      </c>
      <c r="CE233" s="56">
        <v>0</v>
      </c>
      <c r="CF233" s="56">
        <v>0</v>
      </c>
      <c r="CG233" s="56">
        <v>0</v>
      </c>
      <c r="CH233" s="56">
        <v>0</v>
      </c>
      <c r="CI233" s="56">
        <v>0</v>
      </c>
      <c r="CJ233" s="56">
        <v>0</v>
      </c>
      <c r="CK233" s="56">
        <v>0</v>
      </c>
      <c r="CL233" s="56">
        <v>0</v>
      </c>
      <c r="CM233" s="56">
        <v>0</v>
      </c>
      <c r="CN233" s="56">
        <v>0</v>
      </c>
      <c r="CO233" s="56">
        <v>0</v>
      </c>
      <c r="CP233" s="56">
        <v>0</v>
      </c>
      <c r="CQ233" s="56">
        <v>0</v>
      </c>
      <c r="CR233" s="56">
        <v>0</v>
      </c>
      <c r="CS233" s="56">
        <v>0</v>
      </c>
      <c r="CT233" s="56">
        <v>0</v>
      </c>
      <c r="CU233" s="56">
        <v>0</v>
      </c>
      <c r="CV233" s="56">
        <v>0</v>
      </c>
      <c r="CW233" s="56">
        <v>0</v>
      </c>
      <c r="CX233" s="56">
        <v>0</v>
      </c>
      <c r="CY233" s="56">
        <v>0</v>
      </c>
      <c r="CZ233" s="56">
        <v>0</v>
      </c>
      <c r="DA233" s="56">
        <v>0</v>
      </c>
      <c r="DB233" s="56">
        <v>0</v>
      </c>
      <c r="DC233" s="56">
        <v>0</v>
      </c>
      <c r="DD233" s="56">
        <v>0</v>
      </c>
      <c r="DE233" s="56">
        <v>0</v>
      </c>
      <c r="DF233" s="56">
        <v>0</v>
      </c>
      <c r="DG233" s="63">
        <v>0</v>
      </c>
    </row>
    <row r="234" spans="1:111" ht="15.4" customHeight="1">
      <c r="A234" s="92" t="s">
        <v>1771</v>
      </c>
      <c r="B234" s="93"/>
      <c r="C234" s="93"/>
      <c r="D234" s="57" t="s">
        <v>1772</v>
      </c>
      <c r="E234" s="56">
        <v>4765518.78</v>
      </c>
      <c r="F234" s="56">
        <v>0</v>
      </c>
      <c r="G234" s="56">
        <v>0</v>
      </c>
      <c r="H234" s="56">
        <v>0</v>
      </c>
      <c r="I234" s="56">
        <v>0</v>
      </c>
      <c r="J234" s="56">
        <v>0</v>
      </c>
      <c r="K234" s="56">
        <v>0</v>
      </c>
      <c r="L234" s="56">
        <v>0</v>
      </c>
      <c r="M234" s="56">
        <v>0</v>
      </c>
      <c r="N234" s="56">
        <v>0</v>
      </c>
      <c r="O234" s="56">
        <v>0</v>
      </c>
      <c r="P234" s="56">
        <v>0</v>
      </c>
      <c r="Q234" s="56">
        <v>0</v>
      </c>
      <c r="R234" s="56">
        <v>0</v>
      </c>
      <c r="S234" s="56">
        <v>0</v>
      </c>
      <c r="T234" s="56">
        <v>4765518.78</v>
      </c>
      <c r="U234" s="56">
        <v>0</v>
      </c>
      <c r="V234" s="56">
        <v>0</v>
      </c>
      <c r="W234" s="56">
        <v>0</v>
      </c>
      <c r="X234" s="56">
        <v>0</v>
      </c>
      <c r="Y234" s="56">
        <v>0</v>
      </c>
      <c r="Z234" s="56">
        <v>0</v>
      </c>
      <c r="AA234" s="56">
        <v>0</v>
      </c>
      <c r="AB234" s="56">
        <v>0</v>
      </c>
      <c r="AC234" s="56">
        <v>0</v>
      </c>
      <c r="AD234" s="56">
        <v>0</v>
      </c>
      <c r="AE234" s="56">
        <v>0</v>
      </c>
      <c r="AF234" s="56">
        <v>0</v>
      </c>
      <c r="AG234" s="56">
        <v>0</v>
      </c>
      <c r="AH234" s="56">
        <v>0</v>
      </c>
      <c r="AI234" s="56">
        <v>0</v>
      </c>
      <c r="AJ234" s="56">
        <v>0</v>
      </c>
      <c r="AK234" s="56">
        <v>0</v>
      </c>
      <c r="AL234" s="56">
        <v>0</v>
      </c>
      <c r="AM234" s="56">
        <v>0</v>
      </c>
      <c r="AN234" s="56">
        <v>0</v>
      </c>
      <c r="AO234" s="56">
        <v>4765518.78</v>
      </c>
      <c r="AP234" s="56">
        <v>0</v>
      </c>
      <c r="AQ234" s="56">
        <v>0</v>
      </c>
      <c r="AR234" s="56">
        <v>0</v>
      </c>
      <c r="AS234" s="56">
        <v>0</v>
      </c>
      <c r="AT234" s="56">
        <v>0</v>
      </c>
      <c r="AU234" s="56">
        <v>0</v>
      </c>
      <c r="AV234" s="56">
        <v>0</v>
      </c>
      <c r="AW234" s="56">
        <v>0</v>
      </c>
      <c r="AX234" s="56">
        <v>0</v>
      </c>
      <c r="AY234" s="56">
        <v>0</v>
      </c>
      <c r="AZ234" s="56">
        <v>0</v>
      </c>
      <c r="BA234" s="56">
        <v>0</v>
      </c>
      <c r="BB234" s="56">
        <v>0</v>
      </c>
      <c r="BC234" s="56">
        <v>0</v>
      </c>
      <c r="BD234" s="56">
        <v>0</v>
      </c>
      <c r="BE234" s="56">
        <v>0</v>
      </c>
      <c r="BF234" s="56">
        <v>0</v>
      </c>
      <c r="BG234" s="56">
        <v>0</v>
      </c>
      <c r="BH234" s="56">
        <v>0</v>
      </c>
      <c r="BI234" s="56">
        <v>0</v>
      </c>
      <c r="BJ234" s="56">
        <v>0</v>
      </c>
      <c r="BK234" s="56">
        <v>0</v>
      </c>
      <c r="BL234" s="56">
        <v>0</v>
      </c>
      <c r="BM234" s="56">
        <v>0</v>
      </c>
      <c r="BN234" s="56">
        <v>0</v>
      </c>
      <c r="BO234" s="56">
        <v>0</v>
      </c>
      <c r="BP234" s="56">
        <v>0</v>
      </c>
      <c r="BQ234" s="56">
        <v>0</v>
      </c>
      <c r="BR234" s="56">
        <v>0</v>
      </c>
      <c r="BS234" s="56">
        <v>0</v>
      </c>
      <c r="BT234" s="56">
        <v>0</v>
      </c>
      <c r="BU234" s="56">
        <v>0</v>
      </c>
      <c r="BV234" s="56">
        <v>0</v>
      </c>
      <c r="BW234" s="56">
        <v>0</v>
      </c>
      <c r="BX234" s="56">
        <v>0</v>
      </c>
      <c r="BY234" s="56">
        <v>0</v>
      </c>
      <c r="BZ234" s="56">
        <v>0</v>
      </c>
      <c r="CA234" s="56">
        <v>0</v>
      </c>
      <c r="CB234" s="56">
        <v>0</v>
      </c>
      <c r="CC234" s="56">
        <v>0</v>
      </c>
      <c r="CD234" s="56">
        <v>0</v>
      </c>
      <c r="CE234" s="56">
        <v>0</v>
      </c>
      <c r="CF234" s="56">
        <v>0</v>
      </c>
      <c r="CG234" s="56">
        <v>0</v>
      </c>
      <c r="CH234" s="56">
        <v>0</v>
      </c>
      <c r="CI234" s="56">
        <v>0</v>
      </c>
      <c r="CJ234" s="56">
        <v>0</v>
      </c>
      <c r="CK234" s="56">
        <v>0</v>
      </c>
      <c r="CL234" s="56">
        <v>0</v>
      </c>
      <c r="CM234" s="56">
        <v>0</v>
      </c>
      <c r="CN234" s="56">
        <v>0</v>
      </c>
      <c r="CO234" s="56">
        <v>0</v>
      </c>
      <c r="CP234" s="56">
        <v>0</v>
      </c>
      <c r="CQ234" s="56">
        <v>0</v>
      </c>
      <c r="CR234" s="56">
        <v>0</v>
      </c>
      <c r="CS234" s="56">
        <v>0</v>
      </c>
      <c r="CT234" s="56">
        <v>0</v>
      </c>
      <c r="CU234" s="56">
        <v>0</v>
      </c>
      <c r="CV234" s="56">
        <v>0</v>
      </c>
      <c r="CW234" s="56">
        <v>0</v>
      </c>
      <c r="CX234" s="56">
        <v>0</v>
      </c>
      <c r="CY234" s="56">
        <v>0</v>
      </c>
      <c r="CZ234" s="56">
        <v>0</v>
      </c>
      <c r="DA234" s="56">
        <v>0</v>
      </c>
      <c r="DB234" s="56">
        <v>0</v>
      </c>
      <c r="DC234" s="56">
        <v>0</v>
      </c>
      <c r="DD234" s="56">
        <v>0</v>
      </c>
      <c r="DE234" s="56">
        <v>0</v>
      </c>
      <c r="DF234" s="56">
        <v>0</v>
      </c>
      <c r="DG234" s="63">
        <v>0</v>
      </c>
    </row>
    <row r="235" spans="1:111" ht="15.4" customHeight="1">
      <c r="A235" s="92" t="s">
        <v>1773</v>
      </c>
      <c r="B235" s="93"/>
      <c r="C235" s="93"/>
      <c r="D235" s="57" t="s">
        <v>1774</v>
      </c>
      <c r="E235" s="56">
        <v>3939434.61</v>
      </c>
      <c r="F235" s="56">
        <v>0</v>
      </c>
      <c r="G235" s="56">
        <v>0</v>
      </c>
      <c r="H235" s="56">
        <v>0</v>
      </c>
      <c r="I235" s="56">
        <v>0</v>
      </c>
      <c r="J235" s="56">
        <v>0</v>
      </c>
      <c r="K235" s="56">
        <v>0</v>
      </c>
      <c r="L235" s="56">
        <v>0</v>
      </c>
      <c r="M235" s="56">
        <v>0</v>
      </c>
      <c r="N235" s="56">
        <v>0</v>
      </c>
      <c r="O235" s="56">
        <v>0</v>
      </c>
      <c r="P235" s="56">
        <v>0</v>
      </c>
      <c r="Q235" s="56">
        <v>0</v>
      </c>
      <c r="R235" s="56">
        <v>0</v>
      </c>
      <c r="S235" s="56">
        <v>0</v>
      </c>
      <c r="T235" s="56">
        <v>3939434.61</v>
      </c>
      <c r="U235" s="56">
        <v>4324.2</v>
      </c>
      <c r="V235" s="56">
        <v>10701.2</v>
      </c>
      <c r="W235" s="56">
        <v>0</v>
      </c>
      <c r="X235" s="56">
        <v>0</v>
      </c>
      <c r="Y235" s="56">
        <v>0</v>
      </c>
      <c r="Z235" s="56">
        <v>0</v>
      </c>
      <c r="AA235" s="56">
        <v>119</v>
      </c>
      <c r="AB235" s="56">
        <v>0</v>
      </c>
      <c r="AC235" s="56">
        <v>0</v>
      </c>
      <c r="AD235" s="56">
        <v>67930.75</v>
      </c>
      <c r="AE235" s="56">
        <v>0</v>
      </c>
      <c r="AF235" s="56">
        <v>0</v>
      </c>
      <c r="AG235" s="56">
        <v>100</v>
      </c>
      <c r="AH235" s="56">
        <v>154099.79999999999</v>
      </c>
      <c r="AI235" s="56">
        <v>0</v>
      </c>
      <c r="AJ235" s="56">
        <v>2476</v>
      </c>
      <c r="AK235" s="56">
        <v>2841</v>
      </c>
      <c r="AL235" s="56">
        <v>0</v>
      </c>
      <c r="AM235" s="56">
        <v>0</v>
      </c>
      <c r="AN235" s="56">
        <v>54906.2</v>
      </c>
      <c r="AO235" s="56">
        <v>2996320.1</v>
      </c>
      <c r="AP235" s="56">
        <v>0</v>
      </c>
      <c r="AQ235" s="56">
        <v>0</v>
      </c>
      <c r="AR235" s="56">
        <v>0</v>
      </c>
      <c r="AS235" s="56">
        <v>3680</v>
      </c>
      <c r="AT235" s="56">
        <v>0</v>
      </c>
      <c r="AU235" s="56">
        <v>641936.36</v>
      </c>
      <c r="AV235" s="56">
        <v>0</v>
      </c>
      <c r="AW235" s="56">
        <v>0</v>
      </c>
      <c r="AX235" s="56">
        <v>0</v>
      </c>
      <c r="AY235" s="56">
        <v>0</v>
      </c>
      <c r="AZ235" s="56">
        <v>0</v>
      </c>
      <c r="BA235" s="56">
        <v>0</v>
      </c>
      <c r="BB235" s="56">
        <v>0</v>
      </c>
      <c r="BC235" s="56">
        <v>0</v>
      </c>
      <c r="BD235" s="56">
        <v>0</v>
      </c>
      <c r="BE235" s="56">
        <v>0</v>
      </c>
      <c r="BF235" s="56">
        <v>0</v>
      </c>
      <c r="BG235" s="56">
        <v>0</v>
      </c>
      <c r="BH235" s="56">
        <v>0</v>
      </c>
      <c r="BI235" s="56">
        <v>0</v>
      </c>
      <c r="BJ235" s="56">
        <v>0</v>
      </c>
      <c r="BK235" s="56">
        <v>0</v>
      </c>
      <c r="BL235" s="56">
        <v>0</v>
      </c>
      <c r="BM235" s="56">
        <v>0</v>
      </c>
      <c r="BN235" s="56">
        <v>0</v>
      </c>
      <c r="BO235" s="56">
        <v>0</v>
      </c>
      <c r="BP235" s="56">
        <v>0</v>
      </c>
      <c r="BQ235" s="56">
        <v>0</v>
      </c>
      <c r="BR235" s="56">
        <v>0</v>
      </c>
      <c r="BS235" s="56">
        <v>0</v>
      </c>
      <c r="BT235" s="56">
        <v>0</v>
      </c>
      <c r="BU235" s="56">
        <v>0</v>
      </c>
      <c r="BV235" s="56">
        <v>0</v>
      </c>
      <c r="BW235" s="56">
        <v>0</v>
      </c>
      <c r="BX235" s="56">
        <v>0</v>
      </c>
      <c r="BY235" s="56">
        <v>0</v>
      </c>
      <c r="BZ235" s="56">
        <v>0</v>
      </c>
      <c r="CA235" s="56">
        <v>0</v>
      </c>
      <c r="CB235" s="56">
        <v>0</v>
      </c>
      <c r="CC235" s="56">
        <v>0</v>
      </c>
      <c r="CD235" s="56">
        <v>0</v>
      </c>
      <c r="CE235" s="56">
        <v>0</v>
      </c>
      <c r="CF235" s="56">
        <v>0</v>
      </c>
      <c r="CG235" s="56">
        <v>0</v>
      </c>
      <c r="CH235" s="56">
        <v>0</v>
      </c>
      <c r="CI235" s="56">
        <v>0</v>
      </c>
      <c r="CJ235" s="56">
        <v>0</v>
      </c>
      <c r="CK235" s="56">
        <v>0</v>
      </c>
      <c r="CL235" s="56">
        <v>0</v>
      </c>
      <c r="CM235" s="56">
        <v>0</v>
      </c>
      <c r="CN235" s="56">
        <v>0</v>
      </c>
      <c r="CO235" s="56">
        <v>0</v>
      </c>
      <c r="CP235" s="56">
        <v>0</v>
      </c>
      <c r="CQ235" s="56">
        <v>0</v>
      </c>
      <c r="CR235" s="56">
        <v>0</v>
      </c>
      <c r="CS235" s="56">
        <v>0</v>
      </c>
      <c r="CT235" s="56">
        <v>0</v>
      </c>
      <c r="CU235" s="56">
        <v>0</v>
      </c>
      <c r="CV235" s="56">
        <v>0</v>
      </c>
      <c r="CW235" s="56">
        <v>0</v>
      </c>
      <c r="CX235" s="56">
        <v>0</v>
      </c>
      <c r="CY235" s="56">
        <v>0</v>
      </c>
      <c r="CZ235" s="56">
        <v>0</v>
      </c>
      <c r="DA235" s="56">
        <v>0</v>
      </c>
      <c r="DB235" s="56">
        <v>0</v>
      </c>
      <c r="DC235" s="56">
        <v>0</v>
      </c>
      <c r="DD235" s="56">
        <v>0</v>
      </c>
      <c r="DE235" s="56">
        <v>0</v>
      </c>
      <c r="DF235" s="56">
        <v>0</v>
      </c>
      <c r="DG235" s="63">
        <v>0</v>
      </c>
    </row>
    <row r="236" spans="1:111" ht="15.4" customHeight="1">
      <c r="A236" s="92" t="s">
        <v>1775</v>
      </c>
      <c r="B236" s="93"/>
      <c r="C236" s="93"/>
      <c r="D236" s="57" t="s">
        <v>1776</v>
      </c>
      <c r="E236" s="56">
        <v>300000</v>
      </c>
      <c r="F236" s="56">
        <v>0</v>
      </c>
      <c r="G236" s="56">
        <v>0</v>
      </c>
      <c r="H236" s="56">
        <v>0</v>
      </c>
      <c r="I236" s="56">
        <v>0</v>
      </c>
      <c r="J236" s="56">
        <v>0</v>
      </c>
      <c r="K236" s="56">
        <v>0</v>
      </c>
      <c r="L236" s="56">
        <v>0</v>
      </c>
      <c r="M236" s="56">
        <v>0</v>
      </c>
      <c r="N236" s="56">
        <v>0</v>
      </c>
      <c r="O236" s="56">
        <v>0</v>
      </c>
      <c r="P236" s="56">
        <v>0</v>
      </c>
      <c r="Q236" s="56">
        <v>0</v>
      </c>
      <c r="R236" s="56">
        <v>0</v>
      </c>
      <c r="S236" s="56">
        <v>0</v>
      </c>
      <c r="T236" s="56">
        <v>300000</v>
      </c>
      <c r="U236" s="56">
        <v>0</v>
      </c>
      <c r="V236" s="56">
        <v>0</v>
      </c>
      <c r="W236" s="56">
        <v>0</v>
      </c>
      <c r="X236" s="56">
        <v>0</v>
      </c>
      <c r="Y236" s="56">
        <v>0</v>
      </c>
      <c r="Z236" s="56">
        <v>0</v>
      </c>
      <c r="AA236" s="56">
        <v>0</v>
      </c>
      <c r="AB236" s="56">
        <v>0</v>
      </c>
      <c r="AC236" s="56">
        <v>0</v>
      </c>
      <c r="AD236" s="56">
        <v>0</v>
      </c>
      <c r="AE236" s="56">
        <v>0</v>
      </c>
      <c r="AF236" s="56">
        <v>0</v>
      </c>
      <c r="AG236" s="56">
        <v>0</v>
      </c>
      <c r="AH236" s="56">
        <v>0</v>
      </c>
      <c r="AI236" s="56">
        <v>0</v>
      </c>
      <c r="AJ236" s="56">
        <v>0</v>
      </c>
      <c r="AK236" s="56">
        <v>0</v>
      </c>
      <c r="AL236" s="56">
        <v>0</v>
      </c>
      <c r="AM236" s="56">
        <v>0</v>
      </c>
      <c r="AN236" s="56">
        <v>0</v>
      </c>
      <c r="AO236" s="56">
        <v>286320.09999999998</v>
      </c>
      <c r="AP236" s="56">
        <v>0</v>
      </c>
      <c r="AQ236" s="56">
        <v>0</v>
      </c>
      <c r="AR236" s="56">
        <v>0</v>
      </c>
      <c r="AS236" s="56">
        <v>0</v>
      </c>
      <c r="AT236" s="56">
        <v>0</v>
      </c>
      <c r="AU236" s="56">
        <v>13679.9</v>
      </c>
      <c r="AV236" s="56">
        <v>0</v>
      </c>
      <c r="AW236" s="56">
        <v>0</v>
      </c>
      <c r="AX236" s="56">
        <v>0</v>
      </c>
      <c r="AY236" s="56">
        <v>0</v>
      </c>
      <c r="AZ236" s="56">
        <v>0</v>
      </c>
      <c r="BA236" s="56">
        <v>0</v>
      </c>
      <c r="BB236" s="56">
        <v>0</v>
      </c>
      <c r="BC236" s="56">
        <v>0</v>
      </c>
      <c r="BD236" s="56">
        <v>0</v>
      </c>
      <c r="BE236" s="56">
        <v>0</v>
      </c>
      <c r="BF236" s="56">
        <v>0</v>
      </c>
      <c r="BG236" s="56">
        <v>0</v>
      </c>
      <c r="BH236" s="56">
        <v>0</v>
      </c>
      <c r="BI236" s="56">
        <v>0</v>
      </c>
      <c r="BJ236" s="56">
        <v>0</v>
      </c>
      <c r="BK236" s="56">
        <v>0</v>
      </c>
      <c r="BL236" s="56">
        <v>0</v>
      </c>
      <c r="BM236" s="56">
        <v>0</v>
      </c>
      <c r="BN236" s="56">
        <v>0</v>
      </c>
      <c r="BO236" s="56">
        <v>0</v>
      </c>
      <c r="BP236" s="56">
        <v>0</v>
      </c>
      <c r="BQ236" s="56">
        <v>0</v>
      </c>
      <c r="BR236" s="56">
        <v>0</v>
      </c>
      <c r="BS236" s="56">
        <v>0</v>
      </c>
      <c r="BT236" s="56">
        <v>0</v>
      </c>
      <c r="BU236" s="56">
        <v>0</v>
      </c>
      <c r="BV236" s="56">
        <v>0</v>
      </c>
      <c r="BW236" s="56">
        <v>0</v>
      </c>
      <c r="BX236" s="56">
        <v>0</v>
      </c>
      <c r="BY236" s="56">
        <v>0</v>
      </c>
      <c r="BZ236" s="56">
        <v>0</v>
      </c>
      <c r="CA236" s="56">
        <v>0</v>
      </c>
      <c r="CB236" s="56">
        <v>0</v>
      </c>
      <c r="CC236" s="56">
        <v>0</v>
      </c>
      <c r="CD236" s="56">
        <v>0</v>
      </c>
      <c r="CE236" s="56">
        <v>0</v>
      </c>
      <c r="CF236" s="56">
        <v>0</v>
      </c>
      <c r="CG236" s="56">
        <v>0</v>
      </c>
      <c r="CH236" s="56">
        <v>0</v>
      </c>
      <c r="CI236" s="56">
        <v>0</v>
      </c>
      <c r="CJ236" s="56">
        <v>0</v>
      </c>
      <c r="CK236" s="56">
        <v>0</v>
      </c>
      <c r="CL236" s="56">
        <v>0</v>
      </c>
      <c r="CM236" s="56">
        <v>0</v>
      </c>
      <c r="CN236" s="56">
        <v>0</v>
      </c>
      <c r="CO236" s="56">
        <v>0</v>
      </c>
      <c r="CP236" s="56">
        <v>0</v>
      </c>
      <c r="CQ236" s="56">
        <v>0</v>
      </c>
      <c r="CR236" s="56">
        <v>0</v>
      </c>
      <c r="CS236" s="56">
        <v>0</v>
      </c>
      <c r="CT236" s="56">
        <v>0</v>
      </c>
      <c r="CU236" s="56">
        <v>0</v>
      </c>
      <c r="CV236" s="56">
        <v>0</v>
      </c>
      <c r="CW236" s="56">
        <v>0</v>
      </c>
      <c r="CX236" s="56">
        <v>0</v>
      </c>
      <c r="CY236" s="56">
        <v>0</v>
      </c>
      <c r="CZ236" s="56">
        <v>0</v>
      </c>
      <c r="DA236" s="56">
        <v>0</v>
      </c>
      <c r="DB236" s="56">
        <v>0</v>
      </c>
      <c r="DC236" s="56">
        <v>0</v>
      </c>
      <c r="DD236" s="56">
        <v>0</v>
      </c>
      <c r="DE236" s="56">
        <v>0</v>
      </c>
      <c r="DF236" s="56">
        <v>0</v>
      </c>
      <c r="DG236" s="63">
        <v>0</v>
      </c>
    </row>
    <row r="237" spans="1:111" ht="15.4" customHeight="1">
      <c r="A237" s="92" t="s">
        <v>1777</v>
      </c>
      <c r="B237" s="93"/>
      <c r="C237" s="93"/>
      <c r="D237" s="57" t="s">
        <v>1778</v>
      </c>
      <c r="E237" s="56">
        <v>3639434.61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56">
        <v>0</v>
      </c>
      <c r="M237" s="56">
        <v>0</v>
      </c>
      <c r="N237" s="56">
        <v>0</v>
      </c>
      <c r="O237" s="56">
        <v>0</v>
      </c>
      <c r="P237" s="56">
        <v>0</v>
      </c>
      <c r="Q237" s="56">
        <v>0</v>
      </c>
      <c r="R237" s="56">
        <v>0</v>
      </c>
      <c r="S237" s="56">
        <v>0</v>
      </c>
      <c r="T237" s="56">
        <v>3639434.61</v>
      </c>
      <c r="U237" s="56">
        <v>4324.2</v>
      </c>
      <c r="V237" s="56">
        <v>10701.2</v>
      </c>
      <c r="W237" s="56">
        <v>0</v>
      </c>
      <c r="X237" s="56">
        <v>0</v>
      </c>
      <c r="Y237" s="56">
        <v>0</v>
      </c>
      <c r="Z237" s="56">
        <v>0</v>
      </c>
      <c r="AA237" s="56">
        <v>119</v>
      </c>
      <c r="AB237" s="56">
        <v>0</v>
      </c>
      <c r="AC237" s="56">
        <v>0</v>
      </c>
      <c r="AD237" s="56">
        <v>67930.75</v>
      </c>
      <c r="AE237" s="56">
        <v>0</v>
      </c>
      <c r="AF237" s="56">
        <v>0</v>
      </c>
      <c r="AG237" s="56">
        <v>100</v>
      </c>
      <c r="AH237" s="56">
        <v>154099.79999999999</v>
      </c>
      <c r="AI237" s="56">
        <v>0</v>
      </c>
      <c r="AJ237" s="56">
        <v>2476</v>
      </c>
      <c r="AK237" s="56">
        <v>2841</v>
      </c>
      <c r="AL237" s="56">
        <v>0</v>
      </c>
      <c r="AM237" s="56">
        <v>0</v>
      </c>
      <c r="AN237" s="56">
        <v>54906.2</v>
      </c>
      <c r="AO237" s="56">
        <v>2710000</v>
      </c>
      <c r="AP237" s="56">
        <v>0</v>
      </c>
      <c r="AQ237" s="56">
        <v>0</v>
      </c>
      <c r="AR237" s="56">
        <v>0</v>
      </c>
      <c r="AS237" s="56">
        <v>3680</v>
      </c>
      <c r="AT237" s="56">
        <v>0</v>
      </c>
      <c r="AU237" s="56">
        <v>628256.46</v>
      </c>
      <c r="AV237" s="56">
        <v>0</v>
      </c>
      <c r="AW237" s="56">
        <v>0</v>
      </c>
      <c r="AX237" s="56">
        <v>0</v>
      </c>
      <c r="AY237" s="56">
        <v>0</v>
      </c>
      <c r="AZ237" s="56">
        <v>0</v>
      </c>
      <c r="BA237" s="56">
        <v>0</v>
      </c>
      <c r="BB237" s="56">
        <v>0</v>
      </c>
      <c r="BC237" s="56">
        <v>0</v>
      </c>
      <c r="BD237" s="56">
        <v>0</v>
      </c>
      <c r="BE237" s="56">
        <v>0</v>
      </c>
      <c r="BF237" s="56">
        <v>0</v>
      </c>
      <c r="BG237" s="56">
        <v>0</v>
      </c>
      <c r="BH237" s="56">
        <v>0</v>
      </c>
      <c r="BI237" s="56">
        <v>0</v>
      </c>
      <c r="BJ237" s="56">
        <v>0</v>
      </c>
      <c r="BK237" s="56">
        <v>0</v>
      </c>
      <c r="BL237" s="56">
        <v>0</v>
      </c>
      <c r="BM237" s="56">
        <v>0</v>
      </c>
      <c r="BN237" s="56">
        <v>0</v>
      </c>
      <c r="BO237" s="56">
        <v>0</v>
      </c>
      <c r="BP237" s="56">
        <v>0</v>
      </c>
      <c r="BQ237" s="56">
        <v>0</v>
      </c>
      <c r="BR237" s="56">
        <v>0</v>
      </c>
      <c r="BS237" s="56">
        <v>0</v>
      </c>
      <c r="BT237" s="56">
        <v>0</v>
      </c>
      <c r="BU237" s="56">
        <v>0</v>
      </c>
      <c r="BV237" s="56">
        <v>0</v>
      </c>
      <c r="BW237" s="56">
        <v>0</v>
      </c>
      <c r="BX237" s="56">
        <v>0</v>
      </c>
      <c r="BY237" s="56">
        <v>0</v>
      </c>
      <c r="BZ237" s="56">
        <v>0</v>
      </c>
      <c r="CA237" s="56">
        <v>0</v>
      </c>
      <c r="CB237" s="56">
        <v>0</v>
      </c>
      <c r="CC237" s="56">
        <v>0</v>
      </c>
      <c r="CD237" s="56">
        <v>0</v>
      </c>
      <c r="CE237" s="56">
        <v>0</v>
      </c>
      <c r="CF237" s="56">
        <v>0</v>
      </c>
      <c r="CG237" s="56">
        <v>0</v>
      </c>
      <c r="CH237" s="56">
        <v>0</v>
      </c>
      <c r="CI237" s="56">
        <v>0</v>
      </c>
      <c r="CJ237" s="56">
        <v>0</v>
      </c>
      <c r="CK237" s="56">
        <v>0</v>
      </c>
      <c r="CL237" s="56">
        <v>0</v>
      </c>
      <c r="CM237" s="56">
        <v>0</v>
      </c>
      <c r="CN237" s="56">
        <v>0</v>
      </c>
      <c r="CO237" s="56">
        <v>0</v>
      </c>
      <c r="CP237" s="56">
        <v>0</v>
      </c>
      <c r="CQ237" s="56">
        <v>0</v>
      </c>
      <c r="CR237" s="56">
        <v>0</v>
      </c>
      <c r="CS237" s="56">
        <v>0</v>
      </c>
      <c r="CT237" s="56">
        <v>0</v>
      </c>
      <c r="CU237" s="56">
        <v>0</v>
      </c>
      <c r="CV237" s="56">
        <v>0</v>
      </c>
      <c r="CW237" s="56">
        <v>0</v>
      </c>
      <c r="CX237" s="56">
        <v>0</v>
      </c>
      <c r="CY237" s="56">
        <v>0</v>
      </c>
      <c r="CZ237" s="56">
        <v>0</v>
      </c>
      <c r="DA237" s="56">
        <v>0</v>
      </c>
      <c r="DB237" s="56">
        <v>0</v>
      </c>
      <c r="DC237" s="56">
        <v>0</v>
      </c>
      <c r="DD237" s="56">
        <v>0</v>
      </c>
      <c r="DE237" s="56">
        <v>0</v>
      </c>
      <c r="DF237" s="56">
        <v>0</v>
      </c>
      <c r="DG237" s="63">
        <v>0</v>
      </c>
    </row>
    <row r="238" spans="1:111" ht="15.4" customHeight="1">
      <c r="A238" s="92" t="s">
        <v>1779</v>
      </c>
      <c r="B238" s="93"/>
      <c r="C238" s="93"/>
      <c r="D238" s="57" t="s">
        <v>1780</v>
      </c>
      <c r="E238" s="56">
        <v>4145417</v>
      </c>
      <c r="F238" s="56">
        <v>0</v>
      </c>
      <c r="G238" s="56">
        <v>0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56">
        <v>0</v>
      </c>
      <c r="N238" s="56">
        <v>0</v>
      </c>
      <c r="O238" s="56">
        <v>0</v>
      </c>
      <c r="P238" s="56">
        <v>0</v>
      </c>
      <c r="Q238" s="56">
        <v>0</v>
      </c>
      <c r="R238" s="56">
        <v>0</v>
      </c>
      <c r="S238" s="56">
        <v>0</v>
      </c>
      <c r="T238" s="56">
        <v>4145417</v>
      </c>
      <c r="U238" s="56">
        <v>0</v>
      </c>
      <c r="V238" s="56">
        <v>0</v>
      </c>
      <c r="W238" s="56">
        <v>0</v>
      </c>
      <c r="X238" s="56">
        <v>0</v>
      </c>
      <c r="Y238" s="56">
        <v>0</v>
      </c>
      <c r="Z238" s="56">
        <v>0</v>
      </c>
      <c r="AA238" s="56">
        <v>0</v>
      </c>
      <c r="AB238" s="56">
        <v>0</v>
      </c>
      <c r="AC238" s="56">
        <v>0</v>
      </c>
      <c r="AD238" s="56">
        <v>0</v>
      </c>
      <c r="AE238" s="56">
        <v>0</v>
      </c>
      <c r="AF238" s="56">
        <v>0</v>
      </c>
      <c r="AG238" s="56">
        <v>0</v>
      </c>
      <c r="AH238" s="56">
        <v>0</v>
      </c>
      <c r="AI238" s="56">
        <v>0</v>
      </c>
      <c r="AJ238" s="56">
        <v>0</v>
      </c>
      <c r="AK238" s="56">
        <v>0</v>
      </c>
      <c r="AL238" s="56">
        <v>0</v>
      </c>
      <c r="AM238" s="56">
        <v>0</v>
      </c>
      <c r="AN238" s="56">
        <v>0</v>
      </c>
      <c r="AO238" s="56">
        <v>4145417</v>
      </c>
      <c r="AP238" s="56">
        <v>0</v>
      </c>
      <c r="AQ238" s="56">
        <v>0</v>
      </c>
      <c r="AR238" s="56">
        <v>0</v>
      </c>
      <c r="AS238" s="56">
        <v>0</v>
      </c>
      <c r="AT238" s="56">
        <v>0</v>
      </c>
      <c r="AU238" s="56">
        <v>0</v>
      </c>
      <c r="AV238" s="56">
        <v>0</v>
      </c>
      <c r="AW238" s="56">
        <v>0</v>
      </c>
      <c r="AX238" s="56">
        <v>0</v>
      </c>
      <c r="AY238" s="56">
        <v>0</v>
      </c>
      <c r="AZ238" s="56">
        <v>0</v>
      </c>
      <c r="BA238" s="56">
        <v>0</v>
      </c>
      <c r="BB238" s="56">
        <v>0</v>
      </c>
      <c r="BC238" s="56">
        <v>0</v>
      </c>
      <c r="BD238" s="56">
        <v>0</v>
      </c>
      <c r="BE238" s="56">
        <v>0</v>
      </c>
      <c r="BF238" s="56">
        <v>0</v>
      </c>
      <c r="BG238" s="56">
        <v>0</v>
      </c>
      <c r="BH238" s="56">
        <v>0</v>
      </c>
      <c r="BI238" s="56">
        <v>0</v>
      </c>
      <c r="BJ238" s="56">
        <v>0</v>
      </c>
      <c r="BK238" s="56">
        <v>0</v>
      </c>
      <c r="BL238" s="56">
        <v>0</v>
      </c>
      <c r="BM238" s="56">
        <v>0</v>
      </c>
      <c r="BN238" s="56">
        <v>0</v>
      </c>
      <c r="BO238" s="56">
        <v>0</v>
      </c>
      <c r="BP238" s="56">
        <v>0</v>
      </c>
      <c r="BQ238" s="56">
        <v>0</v>
      </c>
      <c r="BR238" s="56">
        <v>0</v>
      </c>
      <c r="BS238" s="56">
        <v>0</v>
      </c>
      <c r="BT238" s="56">
        <v>0</v>
      </c>
      <c r="BU238" s="56">
        <v>0</v>
      </c>
      <c r="BV238" s="56">
        <v>0</v>
      </c>
      <c r="BW238" s="56">
        <v>0</v>
      </c>
      <c r="BX238" s="56">
        <v>0</v>
      </c>
      <c r="BY238" s="56">
        <v>0</v>
      </c>
      <c r="BZ238" s="56">
        <v>0</v>
      </c>
      <c r="CA238" s="56">
        <v>0</v>
      </c>
      <c r="CB238" s="56">
        <v>0</v>
      </c>
      <c r="CC238" s="56">
        <v>0</v>
      </c>
      <c r="CD238" s="56">
        <v>0</v>
      </c>
      <c r="CE238" s="56">
        <v>0</v>
      </c>
      <c r="CF238" s="56">
        <v>0</v>
      </c>
      <c r="CG238" s="56">
        <v>0</v>
      </c>
      <c r="CH238" s="56">
        <v>0</v>
      </c>
      <c r="CI238" s="56">
        <v>0</v>
      </c>
      <c r="CJ238" s="56">
        <v>0</v>
      </c>
      <c r="CK238" s="56">
        <v>0</v>
      </c>
      <c r="CL238" s="56">
        <v>0</v>
      </c>
      <c r="CM238" s="56">
        <v>0</v>
      </c>
      <c r="CN238" s="56">
        <v>0</v>
      </c>
      <c r="CO238" s="56">
        <v>0</v>
      </c>
      <c r="CP238" s="56">
        <v>0</v>
      </c>
      <c r="CQ238" s="56">
        <v>0</v>
      </c>
      <c r="CR238" s="56">
        <v>0</v>
      </c>
      <c r="CS238" s="56">
        <v>0</v>
      </c>
      <c r="CT238" s="56">
        <v>0</v>
      </c>
      <c r="CU238" s="56">
        <v>0</v>
      </c>
      <c r="CV238" s="56">
        <v>0</v>
      </c>
      <c r="CW238" s="56">
        <v>0</v>
      </c>
      <c r="CX238" s="56">
        <v>0</v>
      </c>
      <c r="CY238" s="56">
        <v>0</v>
      </c>
      <c r="CZ238" s="56">
        <v>0</v>
      </c>
      <c r="DA238" s="56">
        <v>0</v>
      </c>
      <c r="DB238" s="56">
        <v>0</v>
      </c>
      <c r="DC238" s="56">
        <v>0</v>
      </c>
      <c r="DD238" s="56">
        <v>0</v>
      </c>
      <c r="DE238" s="56">
        <v>0</v>
      </c>
      <c r="DF238" s="56">
        <v>0</v>
      </c>
      <c r="DG238" s="63">
        <v>0</v>
      </c>
    </row>
    <row r="239" spans="1:111" ht="15.4" customHeight="1">
      <c r="A239" s="92" t="s">
        <v>1781</v>
      </c>
      <c r="B239" s="93"/>
      <c r="C239" s="93"/>
      <c r="D239" s="57" t="s">
        <v>1782</v>
      </c>
      <c r="E239" s="56">
        <v>4145417</v>
      </c>
      <c r="F239" s="56">
        <v>0</v>
      </c>
      <c r="G239" s="56">
        <v>0</v>
      </c>
      <c r="H239" s="56">
        <v>0</v>
      </c>
      <c r="I239" s="56">
        <v>0</v>
      </c>
      <c r="J239" s="56">
        <v>0</v>
      </c>
      <c r="K239" s="56">
        <v>0</v>
      </c>
      <c r="L239" s="56">
        <v>0</v>
      </c>
      <c r="M239" s="56">
        <v>0</v>
      </c>
      <c r="N239" s="56">
        <v>0</v>
      </c>
      <c r="O239" s="56">
        <v>0</v>
      </c>
      <c r="P239" s="56">
        <v>0</v>
      </c>
      <c r="Q239" s="56">
        <v>0</v>
      </c>
      <c r="R239" s="56">
        <v>0</v>
      </c>
      <c r="S239" s="56">
        <v>0</v>
      </c>
      <c r="T239" s="56">
        <v>4145417</v>
      </c>
      <c r="U239" s="56">
        <v>0</v>
      </c>
      <c r="V239" s="56">
        <v>0</v>
      </c>
      <c r="W239" s="56">
        <v>0</v>
      </c>
      <c r="X239" s="56">
        <v>0</v>
      </c>
      <c r="Y239" s="56">
        <v>0</v>
      </c>
      <c r="Z239" s="56">
        <v>0</v>
      </c>
      <c r="AA239" s="56">
        <v>0</v>
      </c>
      <c r="AB239" s="56">
        <v>0</v>
      </c>
      <c r="AC239" s="56">
        <v>0</v>
      </c>
      <c r="AD239" s="56">
        <v>0</v>
      </c>
      <c r="AE239" s="56">
        <v>0</v>
      </c>
      <c r="AF239" s="56">
        <v>0</v>
      </c>
      <c r="AG239" s="56">
        <v>0</v>
      </c>
      <c r="AH239" s="56">
        <v>0</v>
      </c>
      <c r="AI239" s="56">
        <v>0</v>
      </c>
      <c r="AJ239" s="56">
        <v>0</v>
      </c>
      <c r="AK239" s="56">
        <v>0</v>
      </c>
      <c r="AL239" s="56">
        <v>0</v>
      </c>
      <c r="AM239" s="56">
        <v>0</v>
      </c>
      <c r="AN239" s="56">
        <v>0</v>
      </c>
      <c r="AO239" s="56">
        <v>4145417</v>
      </c>
      <c r="AP239" s="56">
        <v>0</v>
      </c>
      <c r="AQ239" s="56">
        <v>0</v>
      </c>
      <c r="AR239" s="56">
        <v>0</v>
      </c>
      <c r="AS239" s="56">
        <v>0</v>
      </c>
      <c r="AT239" s="56">
        <v>0</v>
      </c>
      <c r="AU239" s="56">
        <v>0</v>
      </c>
      <c r="AV239" s="56">
        <v>0</v>
      </c>
      <c r="AW239" s="56">
        <v>0</v>
      </c>
      <c r="AX239" s="56">
        <v>0</v>
      </c>
      <c r="AY239" s="56">
        <v>0</v>
      </c>
      <c r="AZ239" s="56">
        <v>0</v>
      </c>
      <c r="BA239" s="56">
        <v>0</v>
      </c>
      <c r="BB239" s="56">
        <v>0</v>
      </c>
      <c r="BC239" s="56">
        <v>0</v>
      </c>
      <c r="BD239" s="56">
        <v>0</v>
      </c>
      <c r="BE239" s="56">
        <v>0</v>
      </c>
      <c r="BF239" s="56">
        <v>0</v>
      </c>
      <c r="BG239" s="56">
        <v>0</v>
      </c>
      <c r="BH239" s="56">
        <v>0</v>
      </c>
      <c r="BI239" s="56">
        <v>0</v>
      </c>
      <c r="BJ239" s="56">
        <v>0</v>
      </c>
      <c r="BK239" s="56">
        <v>0</v>
      </c>
      <c r="BL239" s="56">
        <v>0</v>
      </c>
      <c r="BM239" s="56">
        <v>0</v>
      </c>
      <c r="BN239" s="56">
        <v>0</v>
      </c>
      <c r="BO239" s="56">
        <v>0</v>
      </c>
      <c r="BP239" s="56">
        <v>0</v>
      </c>
      <c r="BQ239" s="56">
        <v>0</v>
      </c>
      <c r="BR239" s="56">
        <v>0</v>
      </c>
      <c r="BS239" s="56">
        <v>0</v>
      </c>
      <c r="BT239" s="56">
        <v>0</v>
      </c>
      <c r="BU239" s="56">
        <v>0</v>
      </c>
      <c r="BV239" s="56">
        <v>0</v>
      </c>
      <c r="BW239" s="56">
        <v>0</v>
      </c>
      <c r="BX239" s="56">
        <v>0</v>
      </c>
      <c r="BY239" s="56">
        <v>0</v>
      </c>
      <c r="BZ239" s="56">
        <v>0</v>
      </c>
      <c r="CA239" s="56">
        <v>0</v>
      </c>
      <c r="CB239" s="56">
        <v>0</v>
      </c>
      <c r="CC239" s="56">
        <v>0</v>
      </c>
      <c r="CD239" s="56">
        <v>0</v>
      </c>
      <c r="CE239" s="56">
        <v>0</v>
      </c>
      <c r="CF239" s="56">
        <v>0</v>
      </c>
      <c r="CG239" s="56">
        <v>0</v>
      </c>
      <c r="CH239" s="56">
        <v>0</v>
      </c>
      <c r="CI239" s="56">
        <v>0</v>
      </c>
      <c r="CJ239" s="56">
        <v>0</v>
      </c>
      <c r="CK239" s="56">
        <v>0</v>
      </c>
      <c r="CL239" s="56">
        <v>0</v>
      </c>
      <c r="CM239" s="56">
        <v>0</v>
      </c>
      <c r="CN239" s="56">
        <v>0</v>
      </c>
      <c r="CO239" s="56">
        <v>0</v>
      </c>
      <c r="CP239" s="56">
        <v>0</v>
      </c>
      <c r="CQ239" s="56">
        <v>0</v>
      </c>
      <c r="CR239" s="56">
        <v>0</v>
      </c>
      <c r="CS239" s="56">
        <v>0</v>
      </c>
      <c r="CT239" s="56">
        <v>0</v>
      </c>
      <c r="CU239" s="56">
        <v>0</v>
      </c>
      <c r="CV239" s="56">
        <v>0</v>
      </c>
      <c r="CW239" s="56">
        <v>0</v>
      </c>
      <c r="CX239" s="56">
        <v>0</v>
      </c>
      <c r="CY239" s="56">
        <v>0</v>
      </c>
      <c r="CZ239" s="56">
        <v>0</v>
      </c>
      <c r="DA239" s="56">
        <v>0</v>
      </c>
      <c r="DB239" s="56">
        <v>0</v>
      </c>
      <c r="DC239" s="56">
        <v>0</v>
      </c>
      <c r="DD239" s="56">
        <v>0</v>
      </c>
      <c r="DE239" s="56">
        <v>0</v>
      </c>
      <c r="DF239" s="56">
        <v>0</v>
      </c>
      <c r="DG239" s="63">
        <v>0</v>
      </c>
    </row>
    <row r="240" spans="1:111" ht="15.4" customHeight="1">
      <c r="A240" s="92" t="s">
        <v>1783</v>
      </c>
      <c r="B240" s="93"/>
      <c r="C240" s="93"/>
      <c r="D240" s="57" t="s">
        <v>1784</v>
      </c>
      <c r="E240" s="56">
        <v>5693741.1900000004</v>
      </c>
      <c r="F240" s="56">
        <v>1956546.9</v>
      </c>
      <c r="G240" s="56">
        <v>373560.08</v>
      </c>
      <c r="H240" s="56">
        <v>216875</v>
      </c>
      <c r="I240" s="56">
        <v>241434.39</v>
      </c>
      <c r="J240" s="56">
        <v>0</v>
      </c>
      <c r="K240" s="56">
        <v>322377.8</v>
      </c>
      <c r="L240" s="56">
        <v>133463.5</v>
      </c>
      <c r="M240" s="56">
        <v>93385.4</v>
      </c>
      <c r="N240" s="56">
        <v>125612.04</v>
      </c>
      <c r="O240" s="56">
        <v>0</v>
      </c>
      <c r="P240" s="56">
        <v>239565.69</v>
      </c>
      <c r="Q240" s="56">
        <v>210273</v>
      </c>
      <c r="R240" s="56">
        <v>0</v>
      </c>
      <c r="S240" s="56">
        <v>0</v>
      </c>
      <c r="T240" s="56">
        <v>3737194.29</v>
      </c>
      <c r="U240" s="56">
        <v>0</v>
      </c>
      <c r="V240" s="56">
        <v>0</v>
      </c>
      <c r="W240" s="56">
        <v>0</v>
      </c>
      <c r="X240" s="56">
        <v>0</v>
      </c>
      <c r="Y240" s="56">
        <v>0</v>
      </c>
      <c r="Z240" s="56">
        <v>0</v>
      </c>
      <c r="AA240" s="56">
        <v>0</v>
      </c>
      <c r="AB240" s="56">
        <v>0</v>
      </c>
      <c r="AC240" s="56">
        <v>0</v>
      </c>
      <c r="AD240" s="56">
        <v>0</v>
      </c>
      <c r="AE240" s="56">
        <v>40483</v>
      </c>
      <c r="AF240" s="56">
        <v>0</v>
      </c>
      <c r="AG240" s="56">
        <v>0</v>
      </c>
      <c r="AH240" s="56">
        <v>0</v>
      </c>
      <c r="AI240" s="56">
        <v>0</v>
      </c>
      <c r="AJ240" s="56">
        <v>0</v>
      </c>
      <c r="AK240" s="56">
        <v>0</v>
      </c>
      <c r="AL240" s="56">
        <v>0</v>
      </c>
      <c r="AM240" s="56">
        <v>0</v>
      </c>
      <c r="AN240" s="56">
        <v>36469.160000000003</v>
      </c>
      <c r="AO240" s="56">
        <v>3660242.13</v>
      </c>
      <c r="AP240" s="56">
        <v>0</v>
      </c>
      <c r="AQ240" s="56">
        <v>0</v>
      </c>
      <c r="AR240" s="56">
        <v>0</v>
      </c>
      <c r="AS240" s="56">
        <v>0</v>
      </c>
      <c r="AT240" s="56">
        <v>0</v>
      </c>
      <c r="AU240" s="56">
        <v>0</v>
      </c>
      <c r="AV240" s="56">
        <v>0</v>
      </c>
      <c r="AW240" s="56">
        <v>0</v>
      </c>
      <c r="AX240" s="56">
        <v>0</v>
      </c>
      <c r="AY240" s="56">
        <v>0</v>
      </c>
      <c r="AZ240" s="56">
        <v>0</v>
      </c>
      <c r="BA240" s="56">
        <v>0</v>
      </c>
      <c r="BB240" s="56">
        <v>0</v>
      </c>
      <c r="BC240" s="56">
        <v>0</v>
      </c>
      <c r="BD240" s="56">
        <v>0</v>
      </c>
      <c r="BE240" s="56">
        <v>0</v>
      </c>
      <c r="BF240" s="56">
        <v>0</v>
      </c>
      <c r="BG240" s="56">
        <v>0</v>
      </c>
      <c r="BH240" s="56">
        <v>0</v>
      </c>
      <c r="BI240" s="56">
        <v>0</v>
      </c>
      <c r="BJ240" s="56">
        <v>0</v>
      </c>
      <c r="BK240" s="56">
        <v>0</v>
      </c>
      <c r="BL240" s="56">
        <v>0</v>
      </c>
      <c r="BM240" s="56">
        <v>0</v>
      </c>
      <c r="BN240" s="56">
        <v>0</v>
      </c>
      <c r="BO240" s="56">
        <v>0</v>
      </c>
      <c r="BP240" s="56">
        <v>0</v>
      </c>
      <c r="BQ240" s="56">
        <v>0</v>
      </c>
      <c r="BR240" s="56">
        <v>0</v>
      </c>
      <c r="BS240" s="56">
        <v>0</v>
      </c>
      <c r="BT240" s="56">
        <v>0</v>
      </c>
      <c r="BU240" s="56">
        <v>0</v>
      </c>
      <c r="BV240" s="56">
        <v>0</v>
      </c>
      <c r="BW240" s="56">
        <v>0</v>
      </c>
      <c r="BX240" s="56">
        <v>0</v>
      </c>
      <c r="BY240" s="56">
        <v>0</v>
      </c>
      <c r="BZ240" s="56">
        <v>0</v>
      </c>
      <c r="CA240" s="56">
        <v>0</v>
      </c>
      <c r="CB240" s="56">
        <v>0</v>
      </c>
      <c r="CC240" s="56">
        <v>0</v>
      </c>
      <c r="CD240" s="56">
        <v>0</v>
      </c>
      <c r="CE240" s="56">
        <v>0</v>
      </c>
      <c r="CF240" s="56">
        <v>0</v>
      </c>
      <c r="CG240" s="56">
        <v>0</v>
      </c>
      <c r="CH240" s="56">
        <v>0</v>
      </c>
      <c r="CI240" s="56">
        <v>0</v>
      </c>
      <c r="CJ240" s="56">
        <v>0</v>
      </c>
      <c r="CK240" s="56">
        <v>0</v>
      </c>
      <c r="CL240" s="56">
        <v>0</v>
      </c>
      <c r="CM240" s="56">
        <v>0</v>
      </c>
      <c r="CN240" s="56">
        <v>0</v>
      </c>
      <c r="CO240" s="56">
        <v>0</v>
      </c>
      <c r="CP240" s="56">
        <v>0</v>
      </c>
      <c r="CQ240" s="56">
        <v>0</v>
      </c>
      <c r="CR240" s="56">
        <v>0</v>
      </c>
      <c r="CS240" s="56">
        <v>0</v>
      </c>
      <c r="CT240" s="56">
        <v>0</v>
      </c>
      <c r="CU240" s="56">
        <v>0</v>
      </c>
      <c r="CV240" s="56">
        <v>0</v>
      </c>
      <c r="CW240" s="56">
        <v>0</v>
      </c>
      <c r="CX240" s="56">
        <v>0</v>
      </c>
      <c r="CY240" s="56">
        <v>0</v>
      </c>
      <c r="CZ240" s="56">
        <v>0</v>
      </c>
      <c r="DA240" s="56">
        <v>0</v>
      </c>
      <c r="DB240" s="56">
        <v>0</v>
      </c>
      <c r="DC240" s="56">
        <v>0</v>
      </c>
      <c r="DD240" s="56">
        <v>0</v>
      </c>
      <c r="DE240" s="56">
        <v>0</v>
      </c>
      <c r="DF240" s="56">
        <v>0</v>
      </c>
      <c r="DG240" s="63">
        <v>0</v>
      </c>
    </row>
    <row r="241" spans="1:111" ht="15.4" customHeight="1">
      <c r="A241" s="92" t="s">
        <v>1785</v>
      </c>
      <c r="B241" s="93"/>
      <c r="C241" s="93"/>
      <c r="D241" s="57" t="s">
        <v>1786</v>
      </c>
      <c r="E241" s="56">
        <v>3000000</v>
      </c>
      <c r="F241" s="56">
        <v>0</v>
      </c>
      <c r="G241" s="56">
        <v>0</v>
      </c>
      <c r="H241" s="56">
        <v>0</v>
      </c>
      <c r="I241" s="56">
        <v>0</v>
      </c>
      <c r="J241" s="56">
        <v>0</v>
      </c>
      <c r="K241" s="56">
        <v>0</v>
      </c>
      <c r="L241" s="56">
        <v>0</v>
      </c>
      <c r="M241" s="56">
        <v>0</v>
      </c>
      <c r="N241" s="56">
        <v>0</v>
      </c>
      <c r="O241" s="56">
        <v>0</v>
      </c>
      <c r="P241" s="56">
        <v>0</v>
      </c>
      <c r="Q241" s="56">
        <v>0</v>
      </c>
      <c r="R241" s="56">
        <v>0</v>
      </c>
      <c r="S241" s="56">
        <v>0</v>
      </c>
      <c r="T241" s="56">
        <v>3000000</v>
      </c>
      <c r="U241" s="56">
        <v>0</v>
      </c>
      <c r="V241" s="56">
        <v>0</v>
      </c>
      <c r="W241" s="56">
        <v>0</v>
      </c>
      <c r="X241" s="56">
        <v>0</v>
      </c>
      <c r="Y241" s="56">
        <v>0</v>
      </c>
      <c r="Z241" s="56">
        <v>0</v>
      </c>
      <c r="AA241" s="56">
        <v>0</v>
      </c>
      <c r="AB241" s="56">
        <v>0</v>
      </c>
      <c r="AC241" s="56">
        <v>0</v>
      </c>
      <c r="AD241" s="56">
        <v>0</v>
      </c>
      <c r="AE241" s="56">
        <v>0</v>
      </c>
      <c r="AF241" s="56">
        <v>0</v>
      </c>
      <c r="AG241" s="56">
        <v>0</v>
      </c>
      <c r="AH241" s="56">
        <v>0</v>
      </c>
      <c r="AI241" s="56">
        <v>0</v>
      </c>
      <c r="AJ241" s="56">
        <v>0</v>
      </c>
      <c r="AK241" s="56">
        <v>0</v>
      </c>
      <c r="AL241" s="56">
        <v>0</v>
      </c>
      <c r="AM241" s="56">
        <v>0</v>
      </c>
      <c r="AN241" s="56">
        <v>0</v>
      </c>
      <c r="AO241" s="56">
        <v>3000000</v>
      </c>
      <c r="AP241" s="56">
        <v>0</v>
      </c>
      <c r="AQ241" s="56">
        <v>0</v>
      </c>
      <c r="AR241" s="56">
        <v>0</v>
      </c>
      <c r="AS241" s="56">
        <v>0</v>
      </c>
      <c r="AT241" s="56">
        <v>0</v>
      </c>
      <c r="AU241" s="56">
        <v>0</v>
      </c>
      <c r="AV241" s="56">
        <v>0</v>
      </c>
      <c r="AW241" s="56">
        <v>0</v>
      </c>
      <c r="AX241" s="56">
        <v>0</v>
      </c>
      <c r="AY241" s="56">
        <v>0</v>
      </c>
      <c r="AZ241" s="56">
        <v>0</v>
      </c>
      <c r="BA241" s="56">
        <v>0</v>
      </c>
      <c r="BB241" s="56">
        <v>0</v>
      </c>
      <c r="BC241" s="56">
        <v>0</v>
      </c>
      <c r="BD241" s="56">
        <v>0</v>
      </c>
      <c r="BE241" s="56">
        <v>0</v>
      </c>
      <c r="BF241" s="56">
        <v>0</v>
      </c>
      <c r="BG241" s="56">
        <v>0</v>
      </c>
      <c r="BH241" s="56">
        <v>0</v>
      </c>
      <c r="BI241" s="56">
        <v>0</v>
      </c>
      <c r="BJ241" s="56">
        <v>0</v>
      </c>
      <c r="BK241" s="56">
        <v>0</v>
      </c>
      <c r="BL241" s="56">
        <v>0</v>
      </c>
      <c r="BM241" s="56">
        <v>0</v>
      </c>
      <c r="BN241" s="56">
        <v>0</v>
      </c>
      <c r="BO241" s="56">
        <v>0</v>
      </c>
      <c r="BP241" s="56">
        <v>0</v>
      </c>
      <c r="BQ241" s="56">
        <v>0</v>
      </c>
      <c r="BR241" s="56">
        <v>0</v>
      </c>
      <c r="BS241" s="56">
        <v>0</v>
      </c>
      <c r="BT241" s="56">
        <v>0</v>
      </c>
      <c r="BU241" s="56">
        <v>0</v>
      </c>
      <c r="BV241" s="56">
        <v>0</v>
      </c>
      <c r="BW241" s="56">
        <v>0</v>
      </c>
      <c r="BX241" s="56">
        <v>0</v>
      </c>
      <c r="BY241" s="56">
        <v>0</v>
      </c>
      <c r="BZ241" s="56">
        <v>0</v>
      </c>
      <c r="CA241" s="56">
        <v>0</v>
      </c>
      <c r="CB241" s="56">
        <v>0</v>
      </c>
      <c r="CC241" s="56">
        <v>0</v>
      </c>
      <c r="CD241" s="56">
        <v>0</v>
      </c>
      <c r="CE241" s="56">
        <v>0</v>
      </c>
      <c r="CF241" s="56">
        <v>0</v>
      </c>
      <c r="CG241" s="56">
        <v>0</v>
      </c>
      <c r="CH241" s="56">
        <v>0</v>
      </c>
      <c r="CI241" s="56">
        <v>0</v>
      </c>
      <c r="CJ241" s="56">
        <v>0</v>
      </c>
      <c r="CK241" s="56">
        <v>0</v>
      </c>
      <c r="CL241" s="56">
        <v>0</v>
      </c>
      <c r="CM241" s="56">
        <v>0</v>
      </c>
      <c r="CN241" s="56">
        <v>0</v>
      </c>
      <c r="CO241" s="56">
        <v>0</v>
      </c>
      <c r="CP241" s="56">
        <v>0</v>
      </c>
      <c r="CQ241" s="56">
        <v>0</v>
      </c>
      <c r="CR241" s="56">
        <v>0</v>
      </c>
      <c r="CS241" s="56">
        <v>0</v>
      </c>
      <c r="CT241" s="56">
        <v>0</v>
      </c>
      <c r="CU241" s="56">
        <v>0</v>
      </c>
      <c r="CV241" s="56">
        <v>0</v>
      </c>
      <c r="CW241" s="56">
        <v>0</v>
      </c>
      <c r="CX241" s="56">
        <v>0</v>
      </c>
      <c r="CY241" s="56">
        <v>0</v>
      </c>
      <c r="CZ241" s="56">
        <v>0</v>
      </c>
      <c r="DA241" s="56">
        <v>0</v>
      </c>
      <c r="DB241" s="56">
        <v>0</v>
      </c>
      <c r="DC241" s="56">
        <v>0</v>
      </c>
      <c r="DD241" s="56">
        <v>0</v>
      </c>
      <c r="DE241" s="56">
        <v>0</v>
      </c>
      <c r="DF241" s="56">
        <v>0</v>
      </c>
      <c r="DG241" s="63">
        <v>0</v>
      </c>
    </row>
    <row r="242" spans="1:111" ht="15.4" customHeight="1">
      <c r="A242" s="92" t="s">
        <v>1787</v>
      </c>
      <c r="B242" s="93"/>
      <c r="C242" s="93"/>
      <c r="D242" s="57" t="s">
        <v>1788</v>
      </c>
      <c r="E242" s="56">
        <v>2693741.19</v>
      </c>
      <c r="F242" s="56">
        <v>1956546.9</v>
      </c>
      <c r="G242" s="56">
        <v>373560.08</v>
      </c>
      <c r="H242" s="56">
        <v>216875</v>
      </c>
      <c r="I242" s="56">
        <v>241434.39</v>
      </c>
      <c r="J242" s="56">
        <v>0</v>
      </c>
      <c r="K242" s="56">
        <v>322377.8</v>
      </c>
      <c r="L242" s="56">
        <v>133463.5</v>
      </c>
      <c r="M242" s="56">
        <v>93385.4</v>
      </c>
      <c r="N242" s="56">
        <v>125612.04</v>
      </c>
      <c r="O242" s="56">
        <v>0</v>
      </c>
      <c r="P242" s="56">
        <v>239565.69</v>
      </c>
      <c r="Q242" s="56">
        <v>210273</v>
      </c>
      <c r="R242" s="56">
        <v>0</v>
      </c>
      <c r="S242" s="56">
        <v>0</v>
      </c>
      <c r="T242" s="56">
        <v>737194.29</v>
      </c>
      <c r="U242" s="56">
        <v>0</v>
      </c>
      <c r="V242" s="56">
        <v>0</v>
      </c>
      <c r="W242" s="56">
        <v>0</v>
      </c>
      <c r="X242" s="56">
        <v>0</v>
      </c>
      <c r="Y242" s="56">
        <v>0</v>
      </c>
      <c r="Z242" s="56">
        <v>0</v>
      </c>
      <c r="AA242" s="56">
        <v>0</v>
      </c>
      <c r="AB242" s="56">
        <v>0</v>
      </c>
      <c r="AC242" s="56">
        <v>0</v>
      </c>
      <c r="AD242" s="56">
        <v>0</v>
      </c>
      <c r="AE242" s="56">
        <v>40483</v>
      </c>
      <c r="AF242" s="56">
        <v>0</v>
      </c>
      <c r="AG242" s="56">
        <v>0</v>
      </c>
      <c r="AH242" s="56">
        <v>0</v>
      </c>
      <c r="AI242" s="56">
        <v>0</v>
      </c>
      <c r="AJ242" s="56">
        <v>0</v>
      </c>
      <c r="AK242" s="56">
        <v>0</v>
      </c>
      <c r="AL242" s="56">
        <v>0</v>
      </c>
      <c r="AM242" s="56">
        <v>0</v>
      </c>
      <c r="AN242" s="56">
        <v>36469.160000000003</v>
      </c>
      <c r="AO242" s="56">
        <v>660242.13</v>
      </c>
      <c r="AP242" s="56">
        <v>0</v>
      </c>
      <c r="AQ242" s="56">
        <v>0</v>
      </c>
      <c r="AR242" s="56">
        <v>0</v>
      </c>
      <c r="AS242" s="56">
        <v>0</v>
      </c>
      <c r="AT242" s="56">
        <v>0</v>
      </c>
      <c r="AU242" s="56">
        <v>0</v>
      </c>
      <c r="AV242" s="56">
        <v>0</v>
      </c>
      <c r="AW242" s="56">
        <v>0</v>
      </c>
      <c r="AX242" s="56">
        <v>0</v>
      </c>
      <c r="AY242" s="56">
        <v>0</v>
      </c>
      <c r="AZ242" s="56">
        <v>0</v>
      </c>
      <c r="BA242" s="56">
        <v>0</v>
      </c>
      <c r="BB242" s="56">
        <v>0</v>
      </c>
      <c r="BC242" s="56">
        <v>0</v>
      </c>
      <c r="BD242" s="56">
        <v>0</v>
      </c>
      <c r="BE242" s="56">
        <v>0</v>
      </c>
      <c r="BF242" s="56">
        <v>0</v>
      </c>
      <c r="BG242" s="56">
        <v>0</v>
      </c>
      <c r="BH242" s="56">
        <v>0</v>
      </c>
      <c r="BI242" s="56">
        <v>0</v>
      </c>
      <c r="BJ242" s="56">
        <v>0</v>
      </c>
      <c r="BK242" s="56">
        <v>0</v>
      </c>
      <c r="BL242" s="56">
        <v>0</v>
      </c>
      <c r="BM242" s="56">
        <v>0</v>
      </c>
      <c r="BN242" s="56">
        <v>0</v>
      </c>
      <c r="BO242" s="56">
        <v>0</v>
      </c>
      <c r="BP242" s="56">
        <v>0</v>
      </c>
      <c r="BQ242" s="56">
        <v>0</v>
      </c>
      <c r="BR242" s="56">
        <v>0</v>
      </c>
      <c r="BS242" s="56">
        <v>0</v>
      </c>
      <c r="BT242" s="56">
        <v>0</v>
      </c>
      <c r="BU242" s="56">
        <v>0</v>
      </c>
      <c r="BV242" s="56">
        <v>0</v>
      </c>
      <c r="BW242" s="56">
        <v>0</v>
      </c>
      <c r="BX242" s="56">
        <v>0</v>
      </c>
      <c r="BY242" s="56">
        <v>0</v>
      </c>
      <c r="BZ242" s="56">
        <v>0</v>
      </c>
      <c r="CA242" s="56">
        <v>0</v>
      </c>
      <c r="CB242" s="56">
        <v>0</v>
      </c>
      <c r="CC242" s="56">
        <v>0</v>
      </c>
      <c r="CD242" s="56">
        <v>0</v>
      </c>
      <c r="CE242" s="56">
        <v>0</v>
      </c>
      <c r="CF242" s="56">
        <v>0</v>
      </c>
      <c r="CG242" s="56">
        <v>0</v>
      </c>
      <c r="CH242" s="56">
        <v>0</v>
      </c>
      <c r="CI242" s="56">
        <v>0</v>
      </c>
      <c r="CJ242" s="56">
        <v>0</v>
      </c>
      <c r="CK242" s="56">
        <v>0</v>
      </c>
      <c r="CL242" s="56">
        <v>0</v>
      </c>
      <c r="CM242" s="56">
        <v>0</v>
      </c>
      <c r="CN242" s="56">
        <v>0</v>
      </c>
      <c r="CO242" s="56">
        <v>0</v>
      </c>
      <c r="CP242" s="56">
        <v>0</v>
      </c>
      <c r="CQ242" s="56">
        <v>0</v>
      </c>
      <c r="CR242" s="56">
        <v>0</v>
      </c>
      <c r="CS242" s="56">
        <v>0</v>
      </c>
      <c r="CT242" s="56">
        <v>0</v>
      </c>
      <c r="CU242" s="56">
        <v>0</v>
      </c>
      <c r="CV242" s="56">
        <v>0</v>
      </c>
      <c r="CW242" s="56">
        <v>0</v>
      </c>
      <c r="CX242" s="56">
        <v>0</v>
      </c>
      <c r="CY242" s="56">
        <v>0</v>
      </c>
      <c r="CZ242" s="56">
        <v>0</v>
      </c>
      <c r="DA242" s="56">
        <v>0</v>
      </c>
      <c r="DB242" s="56">
        <v>0</v>
      </c>
      <c r="DC242" s="56">
        <v>0</v>
      </c>
      <c r="DD242" s="56">
        <v>0</v>
      </c>
      <c r="DE242" s="56">
        <v>0</v>
      </c>
      <c r="DF242" s="56">
        <v>0</v>
      </c>
      <c r="DG242" s="63">
        <v>0</v>
      </c>
    </row>
    <row r="243" spans="1:111" ht="15.4" customHeight="1">
      <c r="A243" s="92" t="s">
        <v>1789</v>
      </c>
      <c r="B243" s="93"/>
      <c r="C243" s="93"/>
      <c r="D243" s="57" t="s">
        <v>979</v>
      </c>
      <c r="E243" s="56">
        <v>1689083.2</v>
      </c>
      <c r="F243" s="56">
        <v>452793.78</v>
      </c>
      <c r="G243" s="56">
        <v>130995</v>
      </c>
      <c r="H243" s="56">
        <v>140818</v>
      </c>
      <c r="I243" s="56">
        <v>84831.039999999994</v>
      </c>
      <c r="J243" s="56">
        <v>0</v>
      </c>
      <c r="K243" s="56">
        <v>44902.43</v>
      </c>
      <c r="L243" s="56">
        <v>23292.49</v>
      </c>
      <c r="M243" s="56">
        <v>20000</v>
      </c>
      <c r="N243" s="56">
        <v>295.97000000000003</v>
      </c>
      <c r="O243" s="56">
        <v>0</v>
      </c>
      <c r="P243" s="56">
        <v>7658.85</v>
      </c>
      <c r="Q243" s="56">
        <v>0</v>
      </c>
      <c r="R243" s="56">
        <v>0</v>
      </c>
      <c r="S243" s="56">
        <v>0</v>
      </c>
      <c r="T243" s="56">
        <v>1228162.52</v>
      </c>
      <c r="U243" s="56">
        <v>7927</v>
      </c>
      <c r="V243" s="56">
        <v>20937.7</v>
      </c>
      <c r="W243" s="56">
        <v>0</v>
      </c>
      <c r="X243" s="56">
        <v>138.28</v>
      </c>
      <c r="Y243" s="56">
        <v>600</v>
      </c>
      <c r="Z243" s="56">
        <v>0</v>
      </c>
      <c r="AA243" s="56">
        <v>27088.98</v>
      </c>
      <c r="AB243" s="56">
        <v>0</v>
      </c>
      <c r="AC243" s="56">
        <v>0</v>
      </c>
      <c r="AD243" s="56">
        <v>45742.6</v>
      </c>
      <c r="AE243" s="56">
        <v>0</v>
      </c>
      <c r="AF243" s="56">
        <v>2000</v>
      </c>
      <c r="AG243" s="56">
        <v>12950</v>
      </c>
      <c r="AH243" s="56">
        <v>0</v>
      </c>
      <c r="AI243" s="56">
        <v>0</v>
      </c>
      <c r="AJ243" s="56">
        <v>705</v>
      </c>
      <c r="AK243" s="56">
        <v>0</v>
      </c>
      <c r="AL243" s="56">
        <v>0</v>
      </c>
      <c r="AM243" s="56">
        <v>0</v>
      </c>
      <c r="AN243" s="56">
        <v>216082.36</v>
      </c>
      <c r="AO243" s="56">
        <v>789059</v>
      </c>
      <c r="AP243" s="56">
        <v>5752.86</v>
      </c>
      <c r="AQ243" s="56">
        <v>0</v>
      </c>
      <c r="AR243" s="56">
        <v>0</v>
      </c>
      <c r="AS243" s="56">
        <v>25800</v>
      </c>
      <c r="AT243" s="56">
        <v>0</v>
      </c>
      <c r="AU243" s="56">
        <v>73378.740000000005</v>
      </c>
      <c r="AV243" s="56">
        <v>4828</v>
      </c>
      <c r="AW243" s="56">
        <v>0</v>
      </c>
      <c r="AX243" s="56">
        <v>0</v>
      </c>
      <c r="AY243" s="56">
        <v>0</v>
      </c>
      <c r="AZ243" s="56">
        <v>0</v>
      </c>
      <c r="BA243" s="56">
        <v>0</v>
      </c>
      <c r="BB243" s="56">
        <v>1358</v>
      </c>
      <c r="BC243" s="56">
        <v>3470</v>
      </c>
      <c r="BD243" s="56">
        <v>0</v>
      </c>
      <c r="BE243" s="56">
        <v>0</v>
      </c>
      <c r="BF243" s="56">
        <v>0</v>
      </c>
      <c r="BG243" s="56">
        <v>0</v>
      </c>
      <c r="BH243" s="56">
        <v>0</v>
      </c>
      <c r="BI243" s="56">
        <v>0</v>
      </c>
      <c r="BJ243" s="56">
        <v>0</v>
      </c>
      <c r="BK243" s="56">
        <v>0</v>
      </c>
      <c r="BL243" s="56">
        <v>0</v>
      </c>
      <c r="BM243" s="56">
        <v>0</v>
      </c>
      <c r="BN243" s="56">
        <v>0</v>
      </c>
      <c r="BO243" s="56">
        <v>0</v>
      </c>
      <c r="BP243" s="56">
        <v>0</v>
      </c>
      <c r="BQ243" s="56">
        <v>0</v>
      </c>
      <c r="BR243" s="56">
        <v>0</v>
      </c>
      <c r="BS243" s="56">
        <v>0</v>
      </c>
      <c r="BT243" s="56">
        <v>0</v>
      </c>
      <c r="BU243" s="56">
        <v>0</v>
      </c>
      <c r="BV243" s="56">
        <v>0</v>
      </c>
      <c r="BW243" s="56">
        <v>0</v>
      </c>
      <c r="BX243" s="56">
        <v>0</v>
      </c>
      <c r="BY243" s="56">
        <v>0</v>
      </c>
      <c r="BZ243" s="56">
        <v>3298.9</v>
      </c>
      <c r="CA243" s="56">
        <v>0</v>
      </c>
      <c r="CB243" s="56">
        <v>3298.9</v>
      </c>
      <c r="CC243" s="56">
        <v>0</v>
      </c>
      <c r="CD243" s="56">
        <v>0</v>
      </c>
      <c r="CE243" s="56">
        <v>0</v>
      </c>
      <c r="CF243" s="56">
        <v>0</v>
      </c>
      <c r="CG243" s="56">
        <v>0</v>
      </c>
      <c r="CH243" s="56">
        <v>0</v>
      </c>
      <c r="CI243" s="56">
        <v>0</v>
      </c>
      <c r="CJ243" s="56">
        <v>0</v>
      </c>
      <c r="CK243" s="56">
        <v>0</v>
      </c>
      <c r="CL243" s="56">
        <v>0</v>
      </c>
      <c r="CM243" s="56">
        <v>0</v>
      </c>
      <c r="CN243" s="56">
        <v>0</v>
      </c>
      <c r="CO243" s="56">
        <v>0</v>
      </c>
      <c r="CP243" s="56">
        <v>0</v>
      </c>
      <c r="CQ243" s="56">
        <v>0</v>
      </c>
      <c r="CR243" s="56">
        <v>0</v>
      </c>
      <c r="CS243" s="56">
        <v>0</v>
      </c>
      <c r="CT243" s="56">
        <v>0</v>
      </c>
      <c r="CU243" s="56">
        <v>0</v>
      </c>
      <c r="CV243" s="56">
        <v>0</v>
      </c>
      <c r="CW243" s="56">
        <v>0</v>
      </c>
      <c r="CX243" s="56">
        <v>0</v>
      </c>
      <c r="CY243" s="56">
        <v>0</v>
      </c>
      <c r="CZ243" s="56">
        <v>0</v>
      </c>
      <c r="DA243" s="56">
        <v>0</v>
      </c>
      <c r="DB243" s="56">
        <v>0</v>
      </c>
      <c r="DC243" s="56">
        <v>0</v>
      </c>
      <c r="DD243" s="56">
        <v>0</v>
      </c>
      <c r="DE243" s="56">
        <v>0</v>
      </c>
      <c r="DF243" s="56">
        <v>0</v>
      </c>
      <c r="DG243" s="63">
        <v>0</v>
      </c>
    </row>
    <row r="244" spans="1:111" ht="15.4" customHeight="1">
      <c r="A244" s="92" t="s">
        <v>1790</v>
      </c>
      <c r="B244" s="93"/>
      <c r="C244" s="93"/>
      <c r="D244" s="57" t="s">
        <v>1791</v>
      </c>
      <c r="E244" s="56">
        <v>639083.19999999995</v>
      </c>
      <c r="F244" s="56">
        <v>452793.78</v>
      </c>
      <c r="G244" s="56">
        <v>130995</v>
      </c>
      <c r="H244" s="56">
        <v>140818</v>
      </c>
      <c r="I244" s="56">
        <v>84831.039999999994</v>
      </c>
      <c r="J244" s="56">
        <v>0</v>
      </c>
      <c r="K244" s="56">
        <v>44902.43</v>
      </c>
      <c r="L244" s="56">
        <v>23292.49</v>
      </c>
      <c r="M244" s="56">
        <v>20000</v>
      </c>
      <c r="N244" s="56">
        <v>295.97000000000003</v>
      </c>
      <c r="O244" s="56">
        <v>0</v>
      </c>
      <c r="P244" s="56">
        <v>7658.85</v>
      </c>
      <c r="Q244" s="56">
        <v>0</v>
      </c>
      <c r="R244" s="56">
        <v>0</v>
      </c>
      <c r="S244" s="56">
        <v>0</v>
      </c>
      <c r="T244" s="56">
        <v>178162.52</v>
      </c>
      <c r="U244" s="56">
        <v>7927</v>
      </c>
      <c r="V244" s="56">
        <v>2700</v>
      </c>
      <c r="W244" s="56">
        <v>0</v>
      </c>
      <c r="X244" s="56">
        <v>138.28</v>
      </c>
      <c r="Y244" s="56">
        <v>600</v>
      </c>
      <c r="Z244" s="56">
        <v>0</v>
      </c>
      <c r="AA244" s="56">
        <v>27088.98</v>
      </c>
      <c r="AB244" s="56">
        <v>0</v>
      </c>
      <c r="AC244" s="56">
        <v>0</v>
      </c>
      <c r="AD244" s="56">
        <v>32559.4</v>
      </c>
      <c r="AE244" s="56">
        <v>0</v>
      </c>
      <c r="AF244" s="56">
        <v>2000</v>
      </c>
      <c r="AG244" s="56">
        <v>0</v>
      </c>
      <c r="AH244" s="56">
        <v>0</v>
      </c>
      <c r="AI244" s="56">
        <v>0</v>
      </c>
      <c r="AJ244" s="56">
        <v>705</v>
      </c>
      <c r="AK244" s="56">
        <v>0</v>
      </c>
      <c r="AL244" s="56">
        <v>0</v>
      </c>
      <c r="AM244" s="56">
        <v>0</v>
      </c>
      <c r="AN244" s="56">
        <v>67991</v>
      </c>
      <c r="AO244" s="56">
        <v>0</v>
      </c>
      <c r="AP244" s="56">
        <v>5752.86</v>
      </c>
      <c r="AQ244" s="56">
        <v>0</v>
      </c>
      <c r="AR244" s="56">
        <v>0</v>
      </c>
      <c r="AS244" s="56">
        <v>25800</v>
      </c>
      <c r="AT244" s="56">
        <v>0</v>
      </c>
      <c r="AU244" s="56">
        <v>4900</v>
      </c>
      <c r="AV244" s="56">
        <v>4828</v>
      </c>
      <c r="AW244" s="56">
        <v>0</v>
      </c>
      <c r="AX244" s="56">
        <v>0</v>
      </c>
      <c r="AY244" s="56">
        <v>0</v>
      </c>
      <c r="AZ244" s="56">
        <v>0</v>
      </c>
      <c r="BA244" s="56">
        <v>0</v>
      </c>
      <c r="BB244" s="56">
        <v>1358</v>
      </c>
      <c r="BC244" s="56">
        <v>3470</v>
      </c>
      <c r="BD244" s="56">
        <v>0</v>
      </c>
      <c r="BE244" s="56">
        <v>0</v>
      </c>
      <c r="BF244" s="56">
        <v>0</v>
      </c>
      <c r="BG244" s="56">
        <v>0</v>
      </c>
      <c r="BH244" s="56">
        <v>0</v>
      </c>
      <c r="BI244" s="56">
        <v>0</v>
      </c>
      <c r="BJ244" s="56">
        <v>0</v>
      </c>
      <c r="BK244" s="56">
        <v>0</v>
      </c>
      <c r="BL244" s="56">
        <v>0</v>
      </c>
      <c r="BM244" s="56">
        <v>0</v>
      </c>
      <c r="BN244" s="56">
        <v>0</v>
      </c>
      <c r="BO244" s="56">
        <v>0</v>
      </c>
      <c r="BP244" s="56">
        <v>0</v>
      </c>
      <c r="BQ244" s="56">
        <v>0</v>
      </c>
      <c r="BR244" s="56">
        <v>0</v>
      </c>
      <c r="BS244" s="56">
        <v>0</v>
      </c>
      <c r="BT244" s="56">
        <v>0</v>
      </c>
      <c r="BU244" s="56">
        <v>0</v>
      </c>
      <c r="BV244" s="56">
        <v>0</v>
      </c>
      <c r="BW244" s="56">
        <v>0</v>
      </c>
      <c r="BX244" s="56">
        <v>0</v>
      </c>
      <c r="BY244" s="56">
        <v>0</v>
      </c>
      <c r="BZ244" s="56">
        <v>3298.9</v>
      </c>
      <c r="CA244" s="56">
        <v>0</v>
      </c>
      <c r="CB244" s="56">
        <v>3298.9</v>
      </c>
      <c r="CC244" s="56">
        <v>0</v>
      </c>
      <c r="CD244" s="56">
        <v>0</v>
      </c>
      <c r="CE244" s="56">
        <v>0</v>
      </c>
      <c r="CF244" s="56">
        <v>0</v>
      </c>
      <c r="CG244" s="56">
        <v>0</v>
      </c>
      <c r="CH244" s="56">
        <v>0</v>
      </c>
      <c r="CI244" s="56">
        <v>0</v>
      </c>
      <c r="CJ244" s="56">
        <v>0</v>
      </c>
      <c r="CK244" s="56">
        <v>0</v>
      </c>
      <c r="CL244" s="56">
        <v>0</v>
      </c>
      <c r="CM244" s="56">
        <v>0</v>
      </c>
      <c r="CN244" s="56">
        <v>0</v>
      </c>
      <c r="CO244" s="56">
        <v>0</v>
      </c>
      <c r="CP244" s="56">
        <v>0</v>
      </c>
      <c r="CQ244" s="56">
        <v>0</v>
      </c>
      <c r="CR244" s="56">
        <v>0</v>
      </c>
      <c r="CS244" s="56">
        <v>0</v>
      </c>
      <c r="CT244" s="56">
        <v>0</v>
      </c>
      <c r="CU244" s="56">
        <v>0</v>
      </c>
      <c r="CV244" s="56">
        <v>0</v>
      </c>
      <c r="CW244" s="56">
        <v>0</v>
      </c>
      <c r="CX244" s="56">
        <v>0</v>
      </c>
      <c r="CY244" s="56">
        <v>0</v>
      </c>
      <c r="CZ244" s="56">
        <v>0</v>
      </c>
      <c r="DA244" s="56">
        <v>0</v>
      </c>
      <c r="DB244" s="56">
        <v>0</v>
      </c>
      <c r="DC244" s="56">
        <v>0</v>
      </c>
      <c r="DD244" s="56">
        <v>0</v>
      </c>
      <c r="DE244" s="56">
        <v>0</v>
      </c>
      <c r="DF244" s="56">
        <v>0</v>
      </c>
      <c r="DG244" s="63">
        <v>0</v>
      </c>
    </row>
    <row r="245" spans="1:111" ht="15.4" customHeight="1">
      <c r="A245" s="92" t="s">
        <v>1792</v>
      </c>
      <c r="B245" s="93"/>
      <c r="C245" s="93"/>
      <c r="D245" s="57" t="s">
        <v>1372</v>
      </c>
      <c r="E245" s="56">
        <v>72000</v>
      </c>
      <c r="F245" s="56">
        <v>23700.240000000002</v>
      </c>
      <c r="G245" s="56">
        <v>0</v>
      </c>
      <c r="H245" s="56">
        <v>0</v>
      </c>
      <c r="I245" s="56">
        <v>19187.91</v>
      </c>
      <c r="J245" s="56">
        <v>0</v>
      </c>
      <c r="K245" s="56">
        <v>0</v>
      </c>
      <c r="L245" s="56">
        <v>0</v>
      </c>
      <c r="M245" s="56">
        <v>0</v>
      </c>
      <c r="N245" s="56">
        <v>0</v>
      </c>
      <c r="O245" s="56">
        <v>0</v>
      </c>
      <c r="P245" s="56">
        <v>4512.33</v>
      </c>
      <c r="Q245" s="56">
        <v>0</v>
      </c>
      <c r="R245" s="56">
        <v>0</v>
      </c>
      <c r="S245" s="56">
        <v>0</v>
      </c>
      <c r="T245" s="56">
        <v>40172.86</v>
      </c>
      <c r="U245" s="56">
        <v>0</v>
      </c>
      <c r="V245" s="56">
        <v>0</v>
      </c>
      <c r="W245" s="56">
        <v>0</v>
      </c>
      <c r="X245" s="56">
        <v>0</v>
      </c>
      <c r="Y245" s="56">
        <v>0</v>
      </c>
      <c r="Z245" s="56">
        <v>0</v>
      </c>
      <c r="AA245" s="56">
        <v>0</v>
      </c>
      <c r="AB245" s="56">
        <v>0</v>
      </c>
      <c r="AC245" s="56">
        <v>0</v>
      </c>
      <c r="AD245" s="56">
        <v>0</v>
      </c>
      <c r="AE245" s="56">
        <v>0</v>
      </c>
      <c r="AF245" s="56">
        <v>0</v>
      </c>
      <c r="AG245" s="56">
        <v>0</v>
      </c>
      <c r="AH245" s="56">
        <v>0</v>
      </c>
      <c r="AI245" s="56">
        <v>0</v>
      </c>
      <c r="AJ245" s="56">
        <v>705</v>
      </c>
      <c r="AK245" s="56">
        <v>0</v>
      </c>
      <c r="AL245" s="56">
        <v>0</v>
      </c>
      <c r="AM245" s="56">
        <v>0</v>
      </c>
      <c r="AN245" s="56">
        <v>3015</v>
      </c>
      <c r="AO245" s="56">
        <v>0</v>
      </c>
      <c r="AP245" s="56">
        <v>5752.86</v>
      </c>
      <c r="AQ245" s="56">
        <v>0</v>
      </c>
      <c r="AR245" s="56">
        <v>0</v>
      </c>
      <c r="AS245" s="56">
        <v>25800</v>
      </c>
      <c r="AT245" s="56">
        <v>0</v>
      </c>
      <c r="AU245" s="56">
        <v>4900</v>
      </c>
      <c r="AV245" s="56">
        <v>4828</v>
      </c>
      <c r="AW245" s="56">
        <v>0</v>
      </c>
      <c r="AX245" s="56">
        <v>0</v>
      </c>
      <c r="AY245" s="56">
        <v>0</v>
      </c>
      <c r="AZ245" s="56">
        <v>0</v>
      </c>
      <c r="BA245" s="56">
        <v>0</v>
      </c>
      <c r="BB245" s="56">
        <v>1358</v>
      </c>
      <c r="BC245" s="56">
        <v>3470</v>
      </c>
      <c r="BD245" s="56">
        <v>0</v>
      </c>
      <c r="BE245" s="56">
        <v>0</v>
      </c>
      <c r="BF245" s="56">
        <v>0</v>
      </c>
      <c r="BG245" s="56">
        <v>0</v>
      </c>
      <c r="BH245" s="56">
        <v>0</v>
      </c>
      <c r="BI245" s="56">
        <v>0</v>
      </c>
      <c r="BJ245" s="56">
        <v>0</v>
      </c>
      <c r="BK245" s="56">
        <v>0</v>
      </c>
      <c r="BL245" s="56">
        <v>0</v>
      </c>
      <c r="BM245" s="56">
        <v>0</v>
      </c>
      <c r="BN245" s="56">
        <v>0</v>
      </c>
      <c r="BO245" s="56">
        <v>0</v>
      </c>
      <c r="BP245" s="56">
        <v>0</v>
      </c>
      <c r="BQ245" s="56">
        <v>0</v>
      </c>
      <c r="BR245" s="56">
        <v>0</v>
      </c>
      <c r="BS245" s="56">
        <v>0</v>
      </c>
      <c r="BT245" s="56">
        <v>0</v>
      </c>
      <c r="BU245" s="56">
        <v>0</v>
      </c>
      <c r="BV245" s="56">
        <v>0</v>
      </c>
      <c r="BW245" s="56">
        <v>0</v>
      </c>
      <c r="BX245" s="56">
        <v>0</v>
      </c>
      <c r="BY245" s="56">
        <v>0</v>
      </c>
      <c r="BZ245" s="56">
        <v>3298.9</v>
      </c>
      <c r="CA245" s="56">
        <v>0</v>
      </c>
      <c r="CB245" s="56">
        <v>3298.9</v>
      </c>
      <c r="CC245" s="56">
        <v>0</v>
      </c>
      <c r="CD245" s="56">
        <v>0</v>
      </c>
      <c r="CE245" s="56">
        <v>0</v>
      </c>
      <c r="CF245" s="56">
        <v>0</v>
      </c>
      <c r="CG245" s="56">
        <v>0</v>
      </c>
      <c r="CH245" s="56">
        <v>0</v>
      </c>
      <c r="CI245" s="56">
        <v>0</v>
      </c>
      <c r="CJ245" s="56">
        <v>0</v>
      </c>
      <c r="CK245" s="56">
        <v>0</v>
      </c>
      <c r="CL245" s="56">
        <v>0</v>
      </c>
      <c r="CM245" s="56">
        <v>0</v>
      </c>
      <c r="CN245" s="56">
        <v>0</v>
      </c>
      <c r="CO245" s="56">
        <v>0</v>
      </c>
      <c r="CP245" s="56">
        <v>0</v>
      </c>
      <c r="CQ245" s="56">
        <v>0</v>
      </c>
      <c r="CR245" s="56">
        <v>0</v>
      </c>
      <c r="CS245" s="56">
        <v>0</v>
      </c>
      <c r="CT245" s="56">
        <v>0</v>
      </c>
      <c r="CU245" s="56">
        <v>0</v>
      </c>
      <c r="CV245" s="56">
        <v>0</v>
      </c>
      <c r="CW245" s="56">
        <v>0</v>
      </c>
      <c r="CX245" s="56">
        <v>0</v>
      </c>
      <c r="CY245" s="56">
        <v>0</v>
      </c>
      <c r="CZ245" s="56">
        <v>0</v>
      </c>
      <c r="DA245" s="56">
        <v>0</v>
      </c>
      <c r="DB245" s="56">
        <v>0</v>
      </c>
      <c r="DC245" s="56">
        <v>0</v>
      </c>
      <c r="DD245" s="56">
        <v>0</v>
      </c>
      <c r="DE245" s="56">
        <v>0</v>
      </c>
      <c r="DF245" s="56">
        <v>0</v>
      </c>
      <c r="DG245" s="63">
        <v>0</v>
      </c>
    </row>
    <row r="246" spans="1:111" ht="15.4" customHeight="1">
      <c r="A246" s="92" t="s">
        <v>1793</v>
      </c>
      <c r="B246" s="93"/>
      <c r="C246" s="93"/>
      <c r="D246" s="57" t="s">
        <v>1412</v>
      </c>
      <c r="E246" s="56">
        <v>567083.19999999995</v>
      </c>
      <c r="F246" s="56">
        <v>429093.54</v>
      </c>
      <c r="G246" s="56">
        <v>130995</v>
      </c>
      <c r="H246" s="56">
        <v>140818</v>
      </c>
      <c r="I246" s="56">
        <v>65643.13</v>
      </c>
      <c r="J246" s="56">
        <v>0</v>
      </c>
      <c r="K246" s="56">
        <v>44902.43</v>
      </c>
      <c r="L246" s="56">
        <v>23292.49</v>
      </c>
      <c r="M246" s="56">
        <v>20000</v>
      </c>
      <c r="N246" s="56">
        <v>295.97000000000003</v>
      </c>
      <c r="O246" s="56">
        <v>0</v>
      </c>
      <c r="P246" s="56">
        <v>3146.52</v>
      </c>
      <c r="Q246" s="56">
        <v>0</v>
      </c>
      <c r="R246" s="56">
        <v>0</v>
      </c>
      <c r="S246" s="56">
        <v>0</v>
      </c>
      <c r="T246" s="56">
        <v>137989.66</v>
      </c>
      <c r="U246" s="56">
        <v>7927</v>
      </c>
      <c r="V246" s="56">
        <v>2700</v>
      </c>
      <c r="W246" s="56">
        <v>0</v>
      </c>
      <c r="X246" s="56">
        <v>138.28</v>
      </c>
      <c r="Y246" s="56">
        <v>600</v>
      </c>
      <c r="Z246" s="56">
        <v>0</v>
      </c>
      <c r="AA246" s="56">
        <v>27088.98</v>
      </c>
      <c r="AB246" s="56">
        <v>0</v>
      </c>
      <c r="AC246" s="56">
        <v>0</v>
      </c>
      <c r="AD246" s="56">
        <v>32559.4</v>
      </c>
      <c r="AE246" s="56">
        <v>0</v>
      </c>
      <c r="AF246" s="56">
        <v>2000</v>
      </c>
      <c r="AG246" s="56">
        <v>0</v>
      </c>
      <c r="AH246" s="56">
        <v>0</v>
      </c>
      <c r="AI246" s="56">
        <v>0</v>
      </c>
      <c r="AJ246" s="56">
        <v>0</v>
      </c>
      <c r="AK246" s="56">
        <v>0</v>
      </c>
      <c r="AL246" s="56">
        <v>0</v>
      </c>
      <c r="AM246" s="56">
        <v>0</v>
      </c>
      <c r="AN246" s="56">
        <v>64976</v>
      </c>
      <c r="AO246" s="56">
        <v>0</v>
      </c>
      <c r="AP246" s="56">
        <v>0</v>
      </c>
      <c r="AQ246" s="56">
        <v>0</v>
      </c>
      <c r="AR246" s="56">
        <v>0</v>
      </c>
      <c r="AS246" s="56">
        <v>0</v>
      </c>
      <c r="AT246" s="56">
        <v>0</v>
      </c>
      <c r="AU246" s="56">
        <v>0</v>
      </c>
      <c r="AV246" s="56">
        <v>0</v>
      </c>
      <c r="AW246" s="56">
        <v>0</v>
      </c>
      <c r="AX246" s="56">
        <v>0</v>
      </c>
      <c r="AY246" s="56">
        <v>0</v>
      </c>
      <c r="AZ246" s="56">
        <v>0</v>
      </c>
      <c r="BA246" s="56">
        <v>0</v>
      </c>
      <c r="BB246" s="56">
        <v>0</v>
      </c>
      <c r="BC246" s="56">
        <v>0</v>
      </c>
      <c r="BD246" s="56">
        <v>0</v>
      </c>
      <c r="BE246" s="56">
        <v>0</v>
      </c>
      <c r="BF246" s="56">
        <v>0</v>
      </c>
      <c r="BG246" s="56">
        <v>0</v>
      </c>
      <c r="BH246" s="56">
        <v>0</v>
      </c>
      <c r="BI246" s="56">
        <v>0</v>
      </c>
      <c r="BJ246" s="56">
        <v>0</v>
      </c>
      <c r="BK246" s="56">
        <v>0</v>
      </c>
      <c r="BL246" s="56">
        <v>0</v>
      </c>
      <c r="BM246" s="56">
        <v>0</v>
      </c>
      <c r="BN246" s="56">
        <v>0</v>
      </c>
      <c r="BO246" s="56">
        <v>0</v>
      </c>
      <c r="BP246" s="56">
        <v>0</v>
      </c>
      <c r="BQ246" s="56">
        <v>0</v>
      </c>
      <c r="BR246" s="56">
        <v>0</v>
      </c>
      <c r="BS246" s="56">
        <v>0</v>
      </c>
      <c r="BT246" s="56">
        <v>0</v>
      </c>
      <c r="BU246" s="56">
        <v>0</v>
      </c>
      <c r="BV246" s="56">
        <v>0</v>
      </c>
      <c r="BW246" s="56">
        <v>0</v>
      </c>
      <c r="BX246" s="56">
        <v>0</v>
      </c>
      <c r="BY246" s="56">
        <v>0</v>
      </c>
      <c r="BZ246" s="56">
        <v>0</v>
      </c>
      <c r="CA246" s="56">
        <v>0</v>
      </c>
      <c r="CB246" s="56">
        <v>0</v>
      </c>
      <c r="CC246" s="56">
        <v>0</v>
      </c>
      <c r="CD246" s="56">
        <v>0</v>
      </c>
      <c r="CE246" s="56">
        <v>0</v>
      </c>
      <c r="CF246" s="56">
        <v>0</v>
      </c>
      <c r="CG246" s="56">
        <v>0</v>
      </c>
      <c r="CH246" s="56">
        <v>0</v>
      </c>
      <c r="CI246" s="56">
        <v>0</v>
      </c>
      <c r="CJ246" s="56">
        <v>0</v>
      </c>
      <c r="CK246" s="56">
        <v>0</v>
      </c>
      <c r="CL246" s="56">
        <v>0</v>
      </c>
      <c r="CM246" s="56">
        <v>0</v>
      </c>
      <c r="CN246" s="56">
        <v>0</v>
      </c>
      <c r="CO246" s="56">
        <v>0</v>
      </c>
      <c r="CP246" s="56">
        <v>0</v>
      </c>
      <c r="CQ246" s="56">
        <v>0</v>
      </c>
      <c r="CR246" s="56">
        <v>0</v>
      </c>
      <c r="CS246" s="56">
        <v>0</v>
      </c>
      <c r="CT246" s="56">
        <v>0</v>
      </c>
      <c r="CU246" s="56">
        <v>0</v>
      </c>
      <c r="CV246" s="56">
        <v>0</v>
      </c>
      <c r="CW246" s="56">
        <v>0</v>
      </c>
      <c r="CX246" s="56">
        <v>0</v>
      </c>
      <c r="CY246" s="56">
        <v>0</v>
      </c>
      <c r="CZ246" s="56">
        <v>0</v>
      </c>
      <c r="DA246" s="56">
        <v>0</v>
      </c>
      <c r="DB246" s="56">
        <v>0</v>
      </c>
      <c r="DC246" s="56">
        <v>0</v>
      </c>
      <c r="DD246" s="56">
        <v>0</v>
      </c>
      <c r="DE246" s="56">
        <v>0</v>
      </c>
      <c r="DF246" s="56">
        <v>0</v>
      </c>
      <c r="DG246" s="63">
        <v>0</v>
      </c>
    </row>
    <row r="247" spans="1:111" ht="15.4" customHeight="1">
      <c r="A247" s="92" t="s">
        <v>1794</v>
      </c>
      <c r="B247" s="93"/>
      <c r="C247" s="93"/>
      <c r="D247" s="57" t="s">
        <v>1795</v>
      </c>
      <c r="E247" s="56">
        <v>700000</v>
      </c>
      <c r="F247" s="56">
        <v>0</v>
      </c>
      <c r="G247" s="56">
        <v>0</v>
      </c>
      <c r="H247" s="56">
        <v>0</v>
      </c>
      <c r="I247" s="56">
        <v>0</v>
      </c>
      <c r="J247" s="56">
        <v>0</v>
      </c>
      <c r="K247" s="56">
        <v>0</v>
      </c>
      <c r="L247" s="56">
        <v>0</v>
      </c>
      <c r="M247" s="56">
        <v>0</v>
      </c>
      <c r="N247" s="56">
        <v>0</v>
      </c>
      <c r="O247" s="56">
        <v>0</v>
      </c>
      <c r="P247" s="56">
        <v>0</v>
      </c>
      <c r="Q247" s="56">
        <v>0</v>
      </c>
      <c r="R247" s="56">
        <v>0</v>
      </c>
      <c r="S247" s="56">
        <v>0</v>
      </c>
      <c r="T247" s="56">
        <v>700000</v>
      </c>
      <c r="U247" s="56">
        <v>0</v>
      </c>
      <c r="V247" s="56">
        <v>18237.7</v>
      </c>
      <c r="W247" s="56">
        <v>0</v>
      </c>
      <c r="X247" s="56">
        <v>0</v>
      </c>
      <c r="Y247" s="56">
        <v>0</v>
      </c>
      <c r="Z247" s="56">
        <v>0</v>
      </c>
      <c r="AA247" s="56">
        <v>0</v>
      </c>
      <c r="AB247" s="56">
        <v>0</v>
      </c>
      <c r="AC247" s="56">
        <v>0</v>
      </c>
      <c r="AD247" s="56">
        <v>13183.2</v>
      </c>
      <c r="AE247" s="56">
        <v>0</v>
      </c>
      <c r="AF247" s="56">
        <v>0</v>
      </c>
      <c r="AG247" s="56">
        <v>12950</v>
      </c>
      <c r="AH247" s="56">
        <v>0</v>
      </c>
      <c r="AI247" s="56">
        <v>0</v>
      </c>
      <c r="AJ247" s="56">
        <v>0</v>
      </c>
      <c r="AK247" s="56">
        <v>0</v>
      </c>
      <c r="AL247" s="56">
        <v>0</v>
      </c>
      <c r="AM247" s="56">
        <v>0</v>
      </c>
      <c r="AN247" s="56">
        <v>148091.35999999999</v>
      </c>
      <c r="AO247" s="56">
        <v>439059</v>
      </c>
      <c r="AP247" s="56">
        <v>0</v>
      </c>
      <c r="AQ247" s="56">
        <v>0</v>
      </c>
      <c r="AR247" s="56">
        <v>0</v>
      </c>
      <c r="AS247" s="56">
        <v>0</v>
      </c>
      <c r="AT247" s="56">
        <v>0</v>
      </c>
      <c r="AU247" s="56">
        <v>68478.740000000005</v>
      </c>
      <c r="AV247" s="56">
        <v>0</v>
      </c>
      <c r="AW247" s="56">
        <v>0</v>
      </c>
      <c r="AX247" s="56">
        <v>0</v>
      </c>
      <c r="AY247" s="56">
        <v>0</v>
      </c>
      <c r="AZ247" s="56">
        <v>0</v>
      </c>
      <c r="BA247" s="56">
        <v>0</v>
      </c>
      <c r="BB247" s="56">
        <v>0</v>
      </c>
      <c r="BC247" s="56">
        <v>0</v>
      </c>
      <c r="BD247" s="56">
        <v>0</v>
      </c>
      <c r="BE247" s="56">
        <v>0</v>
      </c>
      <c r="BF247" s="56">
        <v>0</v>
      </c>
      <c r="BG247" s="56">
        <v>0</v>
      </c>
      <c r="BH247" s="56">
        <v>0</v>
      </c>
      <c r="BI247" s="56">
        <v>0</v>
      </c>
      <c r="BJ247" s="56">
        <v>0</v>
      </c>
      <c r="BK247" s="56">
        <v>0</v>
      </c>
      <c r="BL247" s="56">
        <v>0</v>
      </c>
      <c r="BM247" s="56">
        <v>0</v>
      </c>
      <c r="BN247" s="56">
        <v>0</v>
      </c>
      <c r="BO247" s="56">
        <v>0</v>
      </c>
      <c r="BP247" s="56">
        <v>0</v>
      </c>
      <c r="BQ247" s="56">
        <v>0</v>
      </c>
      <c r="BR247" s="56">
        <v>0</v>
      </c>
      <c r="BS247" s="56">
        <v>0</v>
      </c>
      <c r="BT247" s="56">
        <v>0</v>
      </c>
      <c r="BU247" s="56">
        <v>0</v>
      </c>
      <c r="BV247" s="56">
        <v>0</v>
      </c>
      <c r="BW247" s="56">
        <v>0</v>
      </c>
      <c r="BX247" s="56">
        <v>0</v>
      </c>
      <c r="BY247" s="56">
        <v>0</v>
      </c>
      <c r="BZ247" s="56">
        <v>0</v>
      </c>
      <c r="CA247" s="56">
        <v>0</v>
      </c>
      <c r="CB247" s="56">
        <v>0</v>
      </c>
      <c r="CC247" s="56">
        <v>0</v>
      </c>
      <c r="CD247" s="56">
        <v>0</v>
      </c>
      <c r="CE247" s="56">
        <v>0</v>
      </c>
      <c r="CF247" s="56">
        <v>0</v>
      </c>
      <c r="CG247" s="56">
        <v>0</v>
      </c>
      <c r="CH247" s="56">
        <v>0</v>
      </c>
      <c r="CI247" s="56">
        <v>0</v>
      </c>
      <c r="CJ247" s="56">
        <v>0</v>
      </c>
      <c r="CK247" s="56">
        <v>0</v>
      </c>
      <c r="CL247" s="56">
        <v>0</v>
      </c>
      <c r="CM247" s="56">
        <v>0</v>
      </c>
      <c r="CN247" s="56">
        <v>0</v>
      </c>
      <c r="CO247" s="56">
        <v>0</v>
      </c>
      <c r="CP247" s="56">
        <v>0</v>
      </c>
      <c r="CQ247" s="56">
        <v>0</v>
      </c>
      <c r="CR247" s="56">
        <v>0</v>
      </c>
      <c r="CS247" s="56">
        <v>0</v>
      </c>
      <c r="CT247" s="56">
        <v>0</v>
      </c>
      <c r="CU247" s="56">
        <v>0</v>
      </c>
      <c r="CV247" s="56">
        <v>0</v>
      </c>
      <c r="CW247" s="56">
        <v>0</v>
      </c>
      <c r="CX247" s="56">
        <v>0</v>
      </c>
      <c r="CY247" s="56">
        <v>0</v>
      </c>
      <c r="CZ247" s="56">
        <v>0</v>
      </c>
      <c r="DA247" s="56">
        <v>0</v>
      </c>
      <c r="DB247" s="56">
        <v>0</v>
      </c>
      <c r="DC247" s="56">
        <v>0</v>
      </c>
      <c r="DD247" s="56">
        <v>0</v>
      </c>
      <c r="DE247" s="56">
        <v>0</v>
      </c>
      <c r="DF247" s="56">
        <v>0</v>
      </c>
      <c r="DG247" s="63">
        <v>0</v>
      </c>
    </row>
    <row r="248" spans="1:111" ht="15.4" customHeight="1">
      <c r="A248" s="92" t="s">
        <v>1796</v>
      </c>
      <c r="B248" s="93"/>
      <c r="C248" s="93"/>
      <c r="D248" s="57" t="s">
        <v>1797</v>
      </c>
      <c r="E248" s="56">
        <v>700000</v>
      </c>
      <c r="F248" s="56">
        <v>0</v>
      </c>
      <c r="G248" s="56">
        <v>0</v>
      </c>
      <c r="H248" s="56">
        <v>0</v>
      </c>
      <c r="I248" s="56">
        <v>0</v>
      </c>
      <c r="J248" s="56">
        <v>0</v>
      </c>
      <c r="K248" s="56">
        <v>0</v>
      </c>
      <c r="L248" s="56">
        <v>0</v>
      </c>
      <c r="M248" s="56">
        <v>0</v>
      </c>
      <c r="N248" s="56">
        <v>0</v>
      </c>
      <c r="O248" s="56">
        <v>0</v>
      </c>
      <c r="P248" s="56">
        <v>0</v>
      </c>
      <c r="Q248" s="56">
        <v>0</v>
      </c>
      <c r="R248" s="56">
        <v>0</v>
      </c>
      <c r="S248" s="56">
        <v>0</v>
      </c>
      <c r="T248" s="56">
        <v>700000</v>
      </c>
      <c r="U248" s="56">
        <v>0</v>
      </c>
      <c r="V248" s="56">
        <v>18237.7</v>
      </c>
      <c r="W248" s="56">
        <v>0</v>
      </c>
      <c r="X248" s="56">
        <v>0</v>
      </c>
      <c r="Y248" s="56">
        <v>0</v>
      </c>
      <c r="Z248" s="56">
        <v>0</v>
      </c>
      <c r="AA248" s="56">
        <v>0</v>
      </c>
      <c r="AB248" s="56">
        <v>0</v>
      </c>
      <c r="AC248" s="56">
        <v>0</v>
      </c>
      <c r="AD248" s="56">
        <v>13183.2</v>
      </c>
      <c r="AE248" s="56">
        <v>0</v>
      </c>
      <c r="AF248" s="56">
        <v>0</v>
      </c>
      <c r="AG248" s="56">
        <v>12950</v>
      </c>
      <c r="AH248" s="56">
        <v>0</v>
      </c>
      <c r="AI248" s="56">
        <v>0</v>
      </c>
      <c r="AJ248" s="56">
        <v>0</v>
      </c>
      <c r="AK248" s="56">
        <v>0</v>
      </c>
      <c r="AL248" s="56">
        <v>0</v>
      </c>
      <c r="AM248" s="56">
        <v>0</v>
      </c>
      <c r="AN248" s="56">
        <v>148091.35999999999</v>
      </c>
      <c r="AO248" s="56">
        <v>439059</v>
      </c>
      <c r="AP248" s="56">
        <v>0</v>
      </c>
      <c r="AQ248" s="56">
        <v>0</v>
      </c>
      <c r="AR248" s="56">
        <v>0</v>
      </c>
      <c r="AS248" s="56">
        <v>0</v>
      </c>
      <c r="AT248" s="56">
        <v>0</v>
      </c>
      <c r="AU248" s="56">
        <v>68478.740000000005</v>
      </c>
      <c r="AV248" s="56">
        <v>0</v>
      </c>
      <c r="AW248" s="56">
        <v>0</v>
      </c>
      <c r="AX248" s="56">
        <v>0</v>
      </c>
      <c r="AY248" s="56">
        <v>0</v>
      </c>
      <c r="AZ248" s="56">
        <v>0</v>
      </c>
      <c r="BA248" s="56">
        <v>0</v>
      </c>
      <c r="BB248" s="56">
        <v>0</v>
      </c>
      <c r="BC248" s="56">
        <v>0</v>
      </c>
      <c r="BD248" s="56">
        <v>0</v>
      </c>
      <c r="BE248" s="56">
        <v>0</v>
      </c>
      <c r="BF248" s="56">
        <v>0</v>
      </c>
      <c r="BG248" s="56">
        <v>0</v>
      </c>
      <c r="BH248" s="56">
        <v>0</v>
      </c>
      <c r="BI248" s="56">
        <v>0</v>
      </c>
      <c r="BJ248" s="56">
        <v>0</v>
      </c>
      <c r="BK248" s="56">
        <v>0</v>
      </c>
      <c r="BL248" s="56">
        <v>0</v>
      </c>
      <c r="BM248" s="56">
        <v>0</v>
      </c>
      <c r="BN248" s="56">
        <v>0</v>
      </c>
      <c r="BO248" s="56">
        <v>0</v>
      </c>
      <c r="BP248" s="56">
        <v>0</v>
      </c>
      <c r="BQ248" s="56">
        <v>0</v>
      </c>
      <c r="BR248" s="56">
        <v>0</v>
      </c>
      <c r="BS248" s="56">
        <v>0</v>
      </c>
      <c r="BT248" s="56">
        <v>0</v>
      </c>
      <c r="BU248" s="56">
        <v>0</v>
      </c>
      <c r="BV248" s="56">
        <v>0</v>
      </c>
      <c r="BW248" s="56">
        <v>0</v>
      </c>
      <c r="BX248" s="56">
        <v>0</v>
      </c>
      <c r="BY248" s="56">
        <v>0</v>
      </c>
      <c r="BZ248" s="56">
        <v>0</v>
      </c>
      <c r="CA248" s="56">
        <v>0</v>
      </c>
      <c r="CB248" s="56">
        <v>0</v>
      </c>
      <c r="CC248" s="56">
        <v>0</v>
      </c>
      <c r="CD248" s="56">
        <v>0</v>
      </c>
      <c r="CE248" s="56">
        <v>0</v>
      </c>
      <c r="CF248" s="56">
        <v>0</v>
      </c>
      <c r="CG248" s="56">
        <v>0</v>
      </c>
      <c r="CH248" s="56">
        <v>0</v>
      </c>
      <c r="CI248" s="56">
        <v>0</v>
      </c>
      <c r="CJ248" s="56">
        <v>0</v>
      </c>
      <c r="CK248" s="56">
        <v>0</v>
      </c>
      <c r="CL248" s="56">
        <v>0</v>
      </c>
      <c r="CM248" s="56">
        <v>0</v>
      </c>
      <c r="CN248" s="56">
        <v>0</v>
      </c>
      <c r="CO248" s="56">
        <v>0</v>
      </c>
      <c r="CP248" s="56">
        <v>0</v>
      </c>
      <c r="CQ248" s="56">
        <v>0</v>
      </c>
      <c r="CR248" s="56">
        <v>0</v>
      </c>
      <c r="CS248" s="56">
        <v>0</v>
      </c>
      <c r="CT248" s="56">
        <v>0</v>
      </c>
      <c r="CU248" s="56">
        <v>0</v>
      </c>
      <c r="CV248" s="56">
        <v>0</v>
      </c>
      <c r="CW248" s="56">
        <v>0</v>
      </c>
      <c r="CX248" s="56">
        <v>0</v>
      </c>
      <c r="CY248" s="56">
        <v>0</v>
      </c>
      <c r="CZ248" s="56">
        <v>0</v>
      </c>
      <c r="DA248" s="56">
        <v>0</v>
      </c>
      <c r="DB248" s="56">
        <v>0</v>
      </c>
      <c r="DC248" s="56">
        <v>0</v>
      </c>
      <c r="DD248" s="56">
        <v>0</v>
      </c>
      <c r="DE248" s="56">
        <v>0</v>
      </c>
      <c r="DF248" s="56">
        <v>0</v>
      </c>
      <c r="DG248" s="63">
        <v>0</v>
      </c>
    </row>
    <row r="249" spans="1:111" ht="15.4" customHeight="1">
      <c r="A249" s="92" t="s">
        <v>1798</v>
      </c>
      <c r="B249" s="93"/>
      <c r="C249" s="93"/>
      <c r="D249" s="57" t="s">
        <v>1799</v>
      </c>
      <c r="E249" s="56">
        <v>350000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56">
        <v>0</v>
      </c>
      <c r="L249" s="56">
        <v>0</v>
      </c>
      <c r="M249" s="56">
        <v>0</v>
      </c>
      <c r="N249" s="56">
        <v>0</v>
      </c>
      <c r="O249" s="56">
        <v>0</v>
      </c>
      <c r="P249" s="56">
        <v>0</v>
      </c>
      <c r="Q249" s="56">
        <v>0</v>
      </c>
      <c r="R249" s="56">
        <v>0</v>
      </c>
      <c r="S249" s="56">
        <v>0</v>
      </c>
      <c r="T249" s="56">
        <v>350000</v>
      </c>
      <c r="U249" s="56">
        <v>0</v>
      </c>
      <c r="V249" s="56">
        <v>0</v>
      </c>
      <c r="W249" s="56">
        <v>0</v>
      </c>
      <c r="X249" s="56">
        <v>0</v>
      </c>
      <c r="Y249" s="56">
        <v>0</v>
      </c>
      <c r="Z249" s="56">
        <v>0</v>
      </c>
      <c r="AA249" s="56">
        <v>0</v>
      </c>
      <c r="AB249" s="56">
        <v>0</v>
      </c>
      <c r="AC249" s="56">
        <v>0</v>
      </c>
      <c r="AD249" s="56">
        <v>0</v>
      </c>
      <c r="AE249" s="56">
        <v>0</v>
      </c>
      <c r="AF249" s="56">
        <v>0</v>
      </c>
      <c r="AG249" s="56">
        <v>0</v>
      </c>
      <c r="AH249" s="56">
        <v>0</v>
      </c>
      <c r="AI249" s="56">
        <v>0</v>
      </c>
      <c r="AJ249" s="56">
        <v>0</v>
      </c>
      <c r="AK249" s="56">
        <v>0</v>
      </c>
      <c r="AL249" s="56">
        <v>0</v>
      </c>
      <c r="AM249" s="56">
        <v>0</v>
      </c>
      <c r="AN249" s="56">
        <v>0</v>
      </c>
      <c r="AO249" s="56">
        <v>350000</v>
      </c>
      <c r="AP249" s="56">
        <v>0</v>
      </c>
      <c r="AQ249" s="56">
        <v>0</v>
      </c>
      <c r="AR249" s="56">
        <v>0</v>
      </c>
      <c r="AS249" s="56">
        <v>0</v>
      </c>
      <c r="AT249" s="56">
        <v>0</v>
      </c>
      <c r="AU249" s="56">
        <v>0</v>
      </c>
      <c r="AV249" s="56">
        <v>0</v>
      </c>
      <c r="AW249" s="56">
        <v>0</v>
      </c>
      <c r="AX249" s="56">
        <v>0</v>
      </c>
      <c r="AY249" s="56">
        <v>0</v>
      </c>
      <c r="AZ249" s="56">
        <v>0</v>
      </c>
      <c r="BA249" s="56">
        <v>0</v>
      </c>
      <c r="BB249" s="56">
        <v>0</v>
      </c>
      <c r="BC249" s="56">
        <v>0</v>
      </c>
      <c r="BD249" s="56">
        <v>0</v>
      </c>
      <c r="BE249" s="56">
        <v>0</v>
      </c>
      <c r="BF249" s="56">
        <v>0</v>
      </c>
      <c r="BG249" s="56">
        <v>0</v>
      </c>
      <c r="BH249" s="56">
        <v>0</v>
      </c>
      <c r="BI249" s="56">
        <v>0</v>
      </c>
      <c r="BJ249" s="56">
        <v>0</v>
      </c>
      <c r="BK249" s="56">
        <v>0</v>
      </c>
      <c r="BL249" s="56">
        <v>0</v>
      </c>
      <c r="BM249" s="56">
        <v>0</v>
      </c>
      <c r="BN249" s="56">
        <v>0</v>
      </c>
      <c r="BO249" s="56">
        <v>0</v>
      </c>
      <c r="BP249" s="56">
        <v>0</v>
      </c>
      <c r="BQ249" s="56">
        <v>0</v>
      </c>
      <c r="BR249" s="56">
        <v>0</v>
      </c>
      <c r="BS249" s="56">
        <v>0</v>
      </c>
      <c r="BT249" s="56">
        <v>0</v>
      </c>
      <c r="BU249" s="56">
        <v>0</v>
      </c>
      <c r="BV249" s="56">
        <v>0</v>
      </c>
      <c r="BW249" s="56">
        <v>0</v>
      </c>
      <c r="BX249" s="56">
        <v>0</v>
      </c>
      <c r="BY249" s="56">
        <v>0</v>
      </c>
      <c r="BZ249" s="56">
        <v>0</v>
      </c>
      <c r="CA249" s="56">
        <v>0</v>
      </c>
      <c r="CB249" s="56">
        <v>0</v>
      </c>
      <c r="CC249" s="56">
        <v>0</v>
      </c>
      <c r="CD249" s="56">
        <v>0</v>
      </c>
      <c r="CE249" s="56">
        <v>0</v>
      </c>
      <c r="CF249" s="56">
        <v>0</v>
      </c>
      <c r="CG249" s="56">
        <v>0</v>
      </c>
      <c r="CH249" s="56">
        <v>0</v>
      </c>
      <c r="CI249" s="56">
        <v>0</v>
      </c>
      <c r="CJ249" s="56">
        <v>0</v>
      </c>
      <c r="CK249" s="56">
        <v>0</v>
      </c>
      <c r="CL249" s="56">
        <v>0</v>
      </c>
      <c r="CM249" s="56">
        <v>0</v>
      </c>
      <c r="CN249" s="56">
        <v>0</v>
      </c>
      <c r="CO249" s="56">
        <v>0</v>
      </c>
      <c r="CP249" s="56">
        <v>0</v>
      </c>
      <c r="CQ249" s="56">
        <v>0</v>
      </c>
      <c r="CR249" s="56">
        <v>0</v>
      </c>
      <c r="CS249" s="56">
        <v>0</v>
      </c>
      <c r="CT249" s="56">
        <v>0</v>
      </c>
      <c r="CU249" s="56">
        <v>0</v>
      </c>
      <c r="CV249" s="56">
        <v>0</v>
      </c>
      <c r="CW249" s="56">
        <v>0</v>
      </c>
      <c r="CX249" s="56">
        <v>0</v>
      </c>
      <c r="CY249" s="56">
        <v>0</v>
      </c>
      <c r="CZ249" s="56">
        <v>0</v>
      </c>
      <c r="DA249" s="56">
        <v>0</v>
      </c>
      <c r="DB249" s="56">
        <v>0</v>
      </c>
      <c r="DC249" s="56">
        <v>0</v>
      </c>
      <c r="DD249" s="56">
        <v>0</v>
      </c>
      <c r="DE249" s="56">
        <v>0</v>
      </c>
      <c r="DF249" s="56">
        <v>0</v>
      </c>
      <c r="DG249" s="63">
        <v>0</v>
      </c>
    </row>
    <row r="250" spans="1:111" ht="15.4" customHeight="1">
      <c r="A250" s="92" t="s">
        <v>1800</v>
      </c>
      <c r="B250" s="93"/>
      <c r="C250" s="93"/>
      <c r="D250" s="57" t="s">
        <v>1801</v>
      </c>
      <c r="E250" s="56">
        <v>350000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0</v>
      </c>
      <c r="L250" s="56">
        <v>0</v>
      </c>
      <c r="M250" s="56">
        <v>0</v>
      </c>
      <c r="N250" s="56">
        <v>0</v>
      </c>
      <c r="O250" s="56">
        <v>0</v>
      </c>
      <c r="P250" s="56">
        <v>0</v>
      </c>
      <c r="Q250" s="56">
        <v>0</v>
      </c>
      <c r="R250" s="56">
        <v>0</v>
      </c>
      <c r="S250" s="56">
        <v>0</v>
      </c>
      <c r="T250" s="56">
        <v>350000</v>
      </c>
      <c r="U250" s="56">
        <v>0</v>
      </c>
      <c r="V250" s="56">
        <v>0</v>
      </c>
      <c r="W250" s="56">
        <v>0</v>
      </c>
      <c r="X250" s="56">
        <v>0</v>
      </c>
      <c r="Y250" s="56">
        <v>0</v>
      </c>
      <c r="Z250" s="56">
        <v>0</v>
      </c>
      <c r="AA250" s="56">
        <v>0</v>
      </c>
      <c r="AB250" s="56">
        <v>0</v>
      </c>
      <c r="AC250" s="56">
        <v>0</v>
      </c>
      <c r="AD250" s="56">
        <v>0</v>
      </c>
      <c r="AE250" s="56">
        <v>0</v>
      </c>
      <c r="AF250" s="56">
        <v>0</v>
      </c>
      <c r="AG250" s="56">
        <v>0</v>
      </c>
      <c r="AH250" s="56">
        <v>0</v>
      </c>
      <c r="AI250" s="56">
        <v>0</v>
      </c>
      <c r="AJ250" s="56">
        <v>0</v>
      </c>
      <c r="AK250" s="56">
        <v>0</v>
      </c>
      <c r="AL250" s="56">
        <v>0</v>
      </c>
      <c r="AM250" s="56">
        <v>0</v>
      </c>
      <c r="AN250" s="56">
        <v>0</v>
      </c>
      <c r="AO250" s="56">
        <v>350000</v>
      </c>
      <c r="AP250" s="56">
        <v>0</v>
      </c>
      <c r="AQ250" s="56">
        <v>0</v>
      </c>
      <c r="AR250" s="56">
        <v>0</v>
      </c>
      <c r="AS250" s="56">
        <v>0</v>
      </c>
      <c r="AT250" s="56">
        <v>0</v>
      </c>
      <c r="AU250" s="56">
        <v>0</v>
      </c>
      <c r="AV250" s="56">
        <v>0</v>
      </c>
      <c r="AW250" s="56">
        <v>0</v>
      </c>
      <c r="AX250" s="56">
        <v>0</v>
      </c>
      <c r="AY250" s="56">
        <v>0</v>
      </c>
      <c r="AZ250" s="56">
        <v>0</v>
      </c>
      <c r="BA250" s="56">
        <v>0</v>
      </c>
      <c r="BB250" s="56">
        <v>0</v>
      </c>
      <c r="BC250" s="56">
        <v>0</v>
      </c>
      <c r="BD250" s="56">
        <v>0</v>
      </c>
      <c r="BE250" s="56">
        <v>0</v>
      </c>
      <c r="BF250" s="56">
        <v>0</v>
      </c>
      <c r="BG250" s="56">
        <v>0</v>
      </c>
      <c r="BH250" s="56">
        <v>0</v>
      </c>
      <c r="BI250" s="56">
        <v>0</v>
      </c>
      <c r="BJ250" s="56">
        <v>0</v>
      </c>
      <c r="BK250" s="56">
        <v>0</v>
      </c>
      <c r="BL250" s="56">
        <v>0</v>
      </c>
      <c r="BM250" s="56">
        <v>0</v>
      </c>
      <c r="BN250" s="56">
        <v>0</v>
      </c>
      <c r="BO250" s="56">
        <v>0</v>
      </c>
      <c r="BP250" s="56">
        <v>0</v>
      </c>
      <c r="BQ250" s="56">
        <v>0</v>
      </c>
      <c r="BR250" s="56">
        <v>0</v>
      </c>
      <c r="BS250" s="56">
        <v>0</v>
      </c>
      <c r="BT250" s="56">
        <v>0</v>
      </c>
      <c r="BU250" s="56">
        <v>0</v>
      </c>
      <c r="BV250" s="56">
        <v>0</v>
      </c>
      <c r="BW250" s="56">
        <v>0</v>
      </c>
      <c r="BX250" s="56">
        <v>0</v>
      </c>
      <c r="BY250" s="56">
        <v>0</v>
      </c>
      <c r="BZ250" s="56">
        <v>0</v>
      </c>
      <c r="CA250" s="56">
        <v>0</v>
      </c>
      <c r="CB250" s="56">
        <v>0</v>
      </c>
      <c r="CC250" s="56">
        <v>0</v>
      </c>
      <c r="CD250" s="56">
        <v>0</v>
      </c>
      <c r="CE250" s="56">
        <v>0</v>
      </c>
      <c r="CF250" s="56">
        <v>0</v>
      </c>
      <c r="CG250" s="56">
        <v>0</v>
      </c>
      <c r="CH250" s="56">
        <v>0</v>
      </c>
      <c r="CI250" s="56">
        <v>0</v>
      </c>
      <c r="CJ250" s="56">
        <v>0</v>
      </c>
      <c r="CK250" s="56">
        <v>0</v>
      </c>
      <c r="CL250" s="56">
        <v>0</v>
      </c>
      <c r="CM250" s="56">
        <v>0</v>
      </c>
      <c r="CN250" s="56">
        <v>0</v>
      </c>
      <c r="CO250" s="56">
        <v>0</v>
      </c>
      <c r="CP250" s="56">
        <v>0</v>
      </c>
      <c r="CQ250" s="56">
        <v>0</v>
      </c>
      <c r="CR250" s="56">
        <v>0</v>
      </c>
      <c r="CS250" s="56">
        <v>0</v>
      </c>
      <c r="CT250" s="56">
        <v>0</v>
      </c>
      <c r="CU250" s="56">
        <v>0</v>
      </c>
      <c r="CV250" s="56">
        <v>0</v>
      </c>
      <c r="CW250" s="56">
        <v>0</v>
      </c>
      <c r="CX250" s="56">
        <v>0</v>
      </c>
      <c r="CY250" s="56">
        <v>0</v>
      </c>
      <c r="CZ250" s="56">
        <v>0</v>
      </c>
      <c r="DA250" s="56">
        <v>0</v>
      </c>
      <c r="DB250" s="56">
        <v>0</v>
      </c>
      <c r="DC250" s="56">
        <v>0</v>
      </c>
      <c r="DD250" s="56">
        <v>0</v>
      </c>
      <c r="DE250" s="56">
        <v>0</v>
      </c>
      <c r="DF250" s="56">
        <v>0</v>
      </c>
      <c r="DG250" s="63">
        <v>0</v>
      </c>
    </row>
    <row r="251" spans="1:111" ht="15.4" customHeight="1">
      <c r="A251" s="92" t="s">
        <v>1802</v>
      </c>
      <c r="B251" s="93"/>
      <c r="C251" s="93"/>
      <c r="D251" s="57" t="s">
        <v>1013</v>
      </c>
      <c r="E251" s="56">
        <v>1732976.81</v>
      </c>
      <c r="F251" s="56">
        <v>1623399.28</v>
      </c>
      <c r="G251" s="56">
        <v>679729</v>
      </c>
      <c r="H251" s="56">
        <v>628543</v>
      </c>
      <c r="I251" s="56">
        <v>0</v>
      </c>
      <c r="J251" s="56">
        <v>0</v>
      </c>
      <c r="K251" s="56">
        <v>268081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56">
        <v>47046.28</v>
      </c>
      <c r="R251" s="56">
        <v>0</v>
      </c>
      <c r="S251" s="56">
        <v>0</v>
      </c>
      <c r="T251" s="56">
        <v>109577.53</v>
      </c>
      <c r="U251" s="56">
        <v>9656.08</v>
      </c>
      <c r="V251" s="56">
        <v>3690</v>
      </c>
      <c r="W251" s="56">
        <v>0</v>
      </c>
      <c r="X251" s="56">
        <v>251</v>
      </c>
      <c r="Y251" s="56">
        <v>2350</v>
      </c>
      <c r="Z251" s="56">
        <v>0</v>
      </c>
      <c r="AA251" s="56">
        <v>25178.81</v>
      </c>
      <c r="AB251" s="56">
        <v>0</v>
      </c>
      <c r="AC251" s="56">
        <v>0</v>
      </c>
      <c r="AD251" s="56">
        <v>22849.5</v>
      </c>
      <c r="AE251" s="56">
        <v>0</v>
      </c>
      <c r="AF251" s="56">
        <v>0</v>
      </c>
      <c r="AG251" s="56">
        <v>3945</v>
      </c>
      <c r="AH251" s="56">
        <v>0</v>
      </c>
      <c r="AI251" s="56">
        <v>0</v>
      </c>
      <c r="AJ251" s="56">
        <v>13463</v>
      </c>
      <c r="AK251" s="56">
        <v>13463</v>
      </c>
      <c r="AL251" s="56">
        <v>0</v>
      </c>
      <c r="AM251" s="56">
        <v>0</v>
      </c>
      <c r="AN251" s="56">
        <v>0</v>
      </c>
      <c r="AO251" s="56">
        <v>0</v>
      </c>
      <c r="AP251" s="56">
        <v>14731.14</v>
      </c>
      <c r="AQ251" s="56">
        <v>0</v>
      </c>
      <c r="AR251" s="56">
        <v>0</v>
      </c>
      <c r="AS251" s="56">
        <v>0</v>
      </c>
      <c r="AT251" s="56">
        <v>0</v>
      </c>
      <c r="AU251" s="56">
        <v>0</v>
      </c>
      <c r="AV251" s="56">
        <v>0</v>
      </c>
      <c r="AW251" s="56">
        <v>0</v>
      </c>
      <c r="AX251" s="56">
        <v>0</v>
      </c>
      <c r="AY251" s="56">
        <v>0</v>
      </c>
      <c r="AZ251" s="56">
        <v>0</v>
      </c>
      <c r="BA251" s="56">
        <v>0</v>
      </c>
      <c r="BB251" s="56">
        <v>0</v>
      </c>
      <c r="BC251" s="56">
        <v>0</v>
      </c>
      <c r="BD251" s="56">
        <v>0</v>
      </c>
      <c r="BE251" s="56">
        <v>0</v>
      </c>
      <c r="BF251" s="56">
        <v>0</v>
      </c>
      <c r="BG251" s="56">
        <v>0</v>
      </c>
      <c r="BH251" s="56">
        <v>0</v>
      </c>
      <c r="BI251" s="56">
        <v>0</v>
      </c>
      <c r="BJ251" s="56">
        <v>0</v>
      </c>
      <c r="BK251" s="56">
        <v>0</v>
      </c>
      <c r="BL251" s="56">
        <v>0</v>
      </c>
      <c r="BM251" s="56">
        <v>0</v>
      </c>
      <c r="BN251" s="56">
        <v>0</v>
      </c>
      <c r="BO251" s="56">
        <v>0</v>
      </c>
      <c r="BP251" s="56">
        <v>0</v>
      </c>
      <c r="BQ251" s="56">
        <v>0</v>
      </c>
      <c r="BR251" s="56">
        <v>0</v>
      </c>
      <c r="BS251" s="56">
        <v>0</v>
      </c>
      <c r="BT251" s="56">
        <v>0</v>
      </c>
      <c r="BU251" s="56">
        <v>0</v>
      </c>
      <c r="BV251" s="56">
        <v>0</v>
      </c>
      <c r="BW251" s="56">
        <v>0</v>
      </c>
      <c r="BX251" s="56">
        <v>0</v>
      </c>
      <c r="BY251" s="56">
        <v>0</v>
      </c>
      <c r="BZ251" s="56">
        <v>0</v>
      </c>
      <c r="CA251" s="56">
        <v>0</v>
      </c>
      <c r="CB251" s="56">
        <v>0</v>
      </c>
      <c r="CC251" s="56">
        <v>0</v>
      </c>
      <c r="CD251" s="56">
        <v>0</v>
      </c>
      <c r="CE251" s="56">
        <v>0</v>
      </c>
      <c r="CF251" s="56">
        <v>0</v>
      </c>
      <c r="CG251" s="56">
        <v>0</v>
      </c>
      <c r="CH251" s="56">
        <v>0</v>
      </c>
      <c r="CI251" s="56">
        <v>0</v>
      </c>
      <c r="CJ251" s="56">
        <v>0</v>
      </c>
      <c r="CK251" s="56">
        <v>0</v>
      </c>
      <c r="CL251" s="56">
        <v>0</v>
      </c>
      <c r="CM251" s="56">
        <v>0</v>
      </c>
      <c r="CN251" s="56">
        <v>0</v>
      </c>
      <c r="CO251" s="56">
        <v>0</v>
      </c>
      <c r="CP251" s="56">
        <v>0</v>
      </c>
      <c r="CQ251" s="56">
        <v>0</v>
      </c>
      <c r="CR251" s="56">
        <v>0</v>
      </c>
      <c r="CS251" s="56">
        <v>0</v>
      </c>
      <c r="CT251" s="56">
        <v>0</v>
      </c>
      <c r="CU251" s="56">
        <v>0</v>
      </c>
      <c r="CV251" s="56">
        <v>0</v>
      </c>
      <c r="CW251" s="56">
        <v>0</v>
      </c>
      <c r="CX251" s="56">
        <v>0</v>
      </c>
      <c r="CY251" s="56">
        <v>0</v>
      </c>
      <c r="CZ251" s="56">
        <v>0</v>
      </c>
      <c r="DA251" s="56">
        <v>0</v>
      </c>
      <c r="DB251" s="56">
        <v>0</v>
      </c>
      <c r="DC251" s="56">
        <v>0</v>
      </c>
      <c r="DD251" s="56">
        <v>0</v>
      </c>
      <c r="DE251" s="56">
        <v>0</v>
      </c>
      <c r="DF251" s="56">
        <v>0</v>
      </c>
      <c r="DG251" s="63">
        <v>0</v>
      </c>
    </row>
    <row r="252" spans="1:111" ht="15.4" customHeight="1">
      <c r="A252" s="92" t="s">
        <v>1803</v>
      </c>
      <c r="B252" s="93"/>
      <c r="C252" s="93"/>
      <c r="D252" s="57" t="s">
        <v>1804</v>
      </c>
      <c r="E252" s="56">
        <v>1722976.81</v>
      </c>
      <c r="F252" s="56">
        <v>1623399.28</v>
      </c>
      <c r="G252" s="56">
        <v>679729</v>
      </c>
      <c r="H252" s="56">
        <v>628543</v>
      </c>
      <c r="I252" s="56">
        <v>0</v>
      </c>
      <c r="J252" s="56">
        <v>0</v>
      </c>
      <c r="K252" s="56">
        <v>268081</v>
      </c>
      <c r="L252" s="56">
        <v>0</v>
      </c>
      <c r="M252" s="56">
        <v>0</v>
      </c>
      <c r="N252" s="56">
        <v>0</v>
      </c>
      <c r="O252" s="56">
        <v>0</v>
      </c>
      <c r="P252" s="56">
        <v>0</v>
      </c>
      <c r="Q252" s="56">
        <v>47046.28</v>
      </c>
      <c r="R252" s="56">
        <v>0</v>
      </c>
      <c r="S252" s="56">
        <v>0</v>
      </c>
      <c r="T252" s="56">
        <v>99577.53</v>
      </c>
      <c r="U252" s="56">
        <v>9656.08</v>
      </c>
      <c r="V252" s="56">
        <v>3690</v>
      </c>
      <c r="W252" s="56">
        <v>0</v>
      </c>
      <c r="X252" s="56">
        <v>251</v>
      </c>
      <c r="Y252" s="56">
        <v>2350</v>
      </c>
      <c r="Z252" s="56">
        <v>0</v>
      </c>
      <c r="AA252" s="56">
        <v>25178.81</v>
      </c>
      <c r="AB252" s="56">
        <v>0</v>
      </c>
      <c r="AC252" s="56">
        <v>0</v>
      </c>
      <c r="AD252" s="56">
        <v>12849.5</v>
      </c>
      <c r="AE252" s="56">
        <v>0</v>
      </c>
      <c r="AF252" s="56">
        <v>0</v>
      </c>
      <c r="AG252" s="56">
        <v>3945</v>
      </c>
      <c r="AH252" s="56">
        <v>0</v>
      </c>
      <c r="AI252" s="56">
        <v>0</v>
      </c>
      <c r="AJ252" s="56">
        <v>13463</v>
      </c>
      <c r="AK252" s="56">
        <v>13463</v>
      </c>
      <c r="AL252" s="56">
        <v>0</v>
      </c>
      <c r="AM252" s="56">
        <v>0</v>
      </c>
      <c r="AN252" s="56">
        <v>0</v>
      </c>
      <c r="AO252" s="56">
        <v>0</v>
      </c>
      <c r="AP252" s="56">
        <v>14731.14</v>
      </c>
      <c r="AQ252" s="56">
        <v>0</v>
      </c>
      <c r="AR252" s="56">
        <v>0</v>
      </c>
      <c r="AS252" s="56">
        <v>0</v>
      </c>
      <c r="AT252" s="56">
        <v>0</v>
      </c>
      <c r="AU252" s="56">
        <v>0</v>
      </c>
      <c r="AV252" s="56">
        <v>0</v>
      </c>
      <c r="AW252" s="56">
        <v>0</v>
      </c>
      <c r="AX252" s="56">
        <v>0</v>
      </c>
      <c r="AY252" s="56">
        <v>0</v>
      </c>
      <c r="AZ252" s="56">
        <v>0</v>
      </c>
      <c r="BA252" s="56">
        <v>0</v>
      </c>
      <c r="BB252" s="56">
        <v>0</v>
      </c>
      <c r="BC252" s="56">
        <v>0</v>
      </c>
      <c r="BD252" s="56">
        <v>0</v>
      </c>
      <c r="BE252" s="56">
        <v>0</v>
      </c>
      <c r="BF252" s="56">
        <v>0</v>
      </c>
      <c r="BG252" s="56">
        <v>0</v>
      </c>
      <c r="BH252" s="56">
        <v>0</v>
      </c>
      <c r="BI252" s="56">
        <v>0</v>
      </c>
      <c r="BJ252" s="56">
        <v>0</v>
      </c>
      <c r="BK252" s="56">
        <v>0</v>
      </c>
      <c r="BL252" s="56">
        <v>0</v>
      </c>
      <c r="BM252" s="56">
        <v>0</v>
      </c>
      <c r="BN252" s="56">
        <v>0</v>
      </c>
      <c r="BO252" s="56">
        <v>0</v>
      </c>
      <c r="BP252" s="56">
        <v>0</v>
      </c>
      <c r="BQ252" s="56">
        <v>0</v>
      </c>
      <c r="BR252" s="56">
        <v>0</v>
      </c>
      <c r="BS252" s="56">
        <v>0</v>
      </c>
      <c r="BT252" s="56">
        <v>0</v>
      </c>
      <c r="BU252" s="56">
        <v>0</v>
      </c>
      <c r="BV252" s="56">
        <v>0</v>
      </c>
      <c r="BW252" s="56">
        <v>0</v>
      </c>
      <c r="BX252" s="56">
        <v>0</v>
      </c>
      <c r="BY252" s="56">
        <v>0</v>
      </c>
      <c r="BZ252" s="56">
        <v>0</v>
      </c>
      <c r="CA252" s="56">
        <v>0</v>
      </c>
      <c r="CB252" s="56">
        <v>0</v>
      </c>
      <c r="CC252" s="56">
        <v>0</v>
      </c>
      <c r="CD252" s="56">
        <v>0</v>
      </c>
      <c r="CE252" s="56">
        <v>0</v>
      </c>
      <c r="CF252" s="56">
        <v>0</v>
      </c>
      <c r="CG252" s="56">
        <v>0</v>
      </c>
      <c r="CH252" s="56">
        <v>0</v>
      </c>
      <c r="CI252" s="56">
        <v>0</v>
      </c>
      <c r="CJ252" s="56">
        <v>0</v>
      </c>
      <c r="CK252" s="56">
        <v>0</v>
      </c>
      <c r="CL252" s="56">
        <v>0</v>
      </c>
      <c r="CM252" s="56">
        <v>0</v>
      </c>
      <c r="CN252" s="56">
        <v>0</v>
      </c>
      <c r="CO252" s="56">
        <v>0</v>
      </c>
      <c r="CP252" s="56">
        <v>0</v>
      </c>
      <c r="CQ252" s="56">
        <v>0</v>
      </c>
      <c r="CR252" s="56">
        <v>0</v>
      </c>
      <c r="CS252" s="56">
        <v>0</v>
      </c>
      <c r="CT252" s="56">
        <v>0</v>
      </c>
      <c r="CU252" s="56">
        <v>0</v>
      </c>
      <c r="CV252" s="56">
        <v>0</v>
      </c>
      <c r="CW252" s="56">
        <v>0</v>
      </c>
      <c r="CX252" s="56">
        <v>0</v>
      </c>
      <c r="CY252" s="56">
        <v>0</v>
      </c>
      <c r="CZ252" s="56">
        <v>0</v>
      </c>
      <c r="DA252" s="56">
        <v>0</v>
      </c>
      <c r="DB252" s="56">
        <v>0</v>
      </c>
      <c r="DC252" s="56">
        <v>0</v>
      </c>
      <c r="DD252" s="56">
        <v>0</v>
      </c>
      <c r="DE252" s="56">
        <v>0</v>
      </c>
      <c r="DF252" s="56">
        <v>0</v>
      </c>
      <c r="DG252" s="63">
        <v>0</v>
      </c>
    </row>
    <row r="253" spans="1:111" ht="15.4" customHeight="1">
      <c r="A253" s="92" t="s">
        <v>1805</v>
      </c>
      <c r="B253" s="93"/>
      <c r="C253" s="93"/>
      <c r="D253" s="57" t="s">
        <v>1372</v>
      </c>
      <c r="E253" s="56">
        <v>1669376.81</v>
      </c>
      <c r="F253" s="56">
        <v>1623399.28</v>
      </c>
      <c r="G253" s="56">
        <v>679729</v>
      </c>
      <c r="H253" s="56">
        <v>628543</v>
      </c>
      <c r="I253" s="56">
        <v>0</v>
      </c>
      <c r="J253" s="56">
        <v>0</v>
      </c>
      <c r="K253" s="56">
        <v>268081</v>
      </c>
      <c r="L253" s="56">
        <v>0</v>
      </c>
      <c r="M253" s="56">
        <v>0</v>
      </c>
      <c r="N253" s="56">
        <v>0</v>
      </c>
      <c r="O253" s="56">
        <v>0</v>
      </c>
      <c r="P253" s="56">
        <v>0</v>
      </c>
      <c r="Q253" s="56">
        <v>47046.28</v>
      </c>
      <c r="R253" s="56">
        <v>0</v>
      </c>
      <c r="S253" s="56">
        <v>0</v>
      </c>
      <c r="T253" s="56">
        <v>45977.53</v>
      </c>
      <c r="U253" s="56">
        <v>0</v>
      </c>
      <c r="V253" s="56">
        <v>0</v>
      </c>
      <c r="W253" s="56">
        <v>0</v>
      </c>
      <c r="X253" s="56">
        <v>0</v>
      </c>
      <c r="Y253" s="56">
        <v>0</v>
      </c>
      <c r="Z253" s="56">
        <v>0</v>
      </c>
      <c r="AA253" s="56">
        <v>17783.39</v>
      </c>
      <c r="AB253" s="56">
        <v>0</v>
      </c>
      <c r="AC253" s="56">
        <v>0</v>
      </c>
      <c r="AD253" s="56">
        <v>0</v>
      </c>
      <c r="AE253" s="56">
        <v>0</v>
      </c>
      <c r="AF253" s="56">
        <v>0</v>
      </c>
      <c r="AG253" s="56">
        <v>0</v>
      </c>
      <c r="AH253" s="56">
        <v>0</v>
      </c>
      <c r="AI253" s="56">
        <v>0</v>
      </c>
      <c r="AJ253" s="56">
        <v>13463</v>
      </c>
      <c r="AK253" s="56">
        <v>0</v>
      </c>
      <c r="AL253" s="56">
        <v>0</v>
      </c>
      <c r="AM253" s="56">
        <v>0</v>
      </c>
      <c r="AN253" s="56">
        <v>0</v>
      </c>
      <c r="AO253" s="56">
        <v>0</v>
      </c>
      <c r="AP253" s="56">
        <v>14731.14</v>
      </c>
      <c r="AQ253" s="56">
        <v>0</v>
      </c>
      <c r="AR253" s="56">
        <v>0</v>
      </c>
      <c r="AS253" s="56">
        <v>0</v>
      </c>
      <c r="AT253" s="56">
        <v>0</v>
      </c>
      <c r="AU253" s="56">
        <v>0</v>
      </c>
      <c r="AV253" s="56">
        <v>0</v>
      </c>
      <c r="AW253" s="56">
        <v>0</v>
      </c>
      <c r="AX253" s="56">
        <v>0</v>
      </c>
      <c r="AY253" s="56">
        <v>0</v>
      </c>
      <c r="AZ253" s="56">
        <v>0</v>
      </c>
      <c r="BA253" s="56">
        <v>0</v>
      </c>
      <c r="BB253" s="56">
        <v>0</v>
      </c>
      <c r="BC253" s="56">
        <v>0</v>
      </c>
      <c r="BD253" s="56">
        <v>0</v>
      </c>
      <c r="BE253" s="56">
        <v>0</v>
      </c>
      <c r="BF253" s="56">
        <v>0</v>
      </c>
      <c r="BG253" s="56">
        <v>0</v>
      </c>
      <c r="BH253" s="56">
        <v>0</v>
      </c>
      <c r="BI253" s="56">
        <v>0</v>
      </c>
      <c r="BJ253" s="56">
        <v>0</v>
      </c>
      <c r="BK253" s="56">
        <v>0</v>
      </c>
      <c r="BL253" s="56">
        <v>0</v>
      </c>
      <c r="BM253" s="56">
        <v>0</v>
      </c>
      <c r="BN253" s="56">
        <v>0</v>
      </c>
      <c r="BO253" s="56">
        <v>0</v>
      </c>
      <c r="BP253" s="56">
        <v>0</v>
      </c>
      <c r="BQ253" s="56">
        <v>0</v>
      </c>
      <c r="BR253" s="56">
        <v>0</v>
      </c>
      <c r="BS253" s="56">
        <v>0</v>
      </c>
      <c r="BT253" s="56">
        <v>0</v>
      </c>
      <c r="BU253" s="56">
        <v>0</v>
      </c>
      <c r="BV253" s="56">
        <v>0</v>
      </c>
      <c r="BW253" s="56">
        <v>0</v>
      </c>
      <c r="BX253" s="56">
        <v>0</v>
      </c>
      <c r="BY253" s="56">
        <v>0</v>
      </c>
      <c r="BZ253" s="56">
        <v>0</v>
      </c>
      <c r="CA253" s="56">
        <v>0</v>
      </c>
      <c r="CB253" s="56">
        <v>0</v>
      </c>
      <c r="CC253" s="56">
        <v>0</v>
      </c>
      <c r="CD253" s="56">
        <v>0</v>
      </c>
      <c r="CE253" s="56">
        <v>0</v>
      </c>
      <c r="CF253" s="56">
        <v>0</v>
      </c>
      <c r="CG253" s="56">
        <v>0</v>
      </c>
      <c r="CH253" s="56">
        <v>0</v>
      </c>
      <c r="CI253" s="56">
        <v>0</v>
      </c>
      <c r="CJ253" s="56">
        <v>0</v>
      </c>
      <c r="CK253" s="56">
        <v>0</v>
      </c>
      <c r="CL253" s="56">
        <v>0</v>
      </c>
      <c r="CM253" s="56">
        <v>0</v>
      </c>
      <c r="CN253" s="56">
        <v>0</v>
      </c>
      <c r="CO253" s="56">
        <v>0</v>
      </c>
      <c r="CP253" s="56">
        <v>0</v>
      </c>
      <c r="CQ253" s="56">
        <v>0</v>
      </c>
      <c r="CR253" s="56">
        <v>0</v>
      </c>
      <c r="CS253" s="56">
        <v>0</v>
      </c>
      <c r="CT253" s="56">
        <v>0</v>
      </c>
      <c r="CU253" s="56">
        <v>0</v>
      </c>
      <c r="CV253" s="56">
        <v>0</v>
      </c>
      <c r="CW253" s="56">
        <v>0</v>
      </c>
      <c r="CX253" s="56">
        <v>0</v>
      </c>
      <c r="CY253" s="56">
        <v>0</v>
      </c>
      <c r="CZ253" s="56">
        <v>0</v>
      </c>
      <c r="DA253" s="56">
        <v>0</v>
      </c>
      <c r="DB253" s="56">
        <v>0</v>
      </c>
      <c r="DC253" s="56">
        <v>0</v>
      </c>
      <c r="DD253" s="56">
        <v>0</v>
      </c>
      <c r="DE253" s="56">
        <v>0</v>
      </c>
      <c r="DF253" s="56">
        <v>0</v>
      </c>
      <c r="DG253" s="63">
        <v>0</v>
      </c>
    </row>
    <row r="254" spans="1:111" ht="15.4" customHeight="1">
      <c r="A254" s="92" t="s">
        <v>1806</v>
      </c>
      <c r="B254" s="93"/>
      <c r="C254" s="93"/>
      <c r="D254" s="57" t="s">
        <v>1807</v>
      </c>
      <c r="E254" s="56">
        <v>53600</v>
      </c>
      <c r="F254" s="56">
        <v>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>
        <v>0</v>
      </c>
      <c r="O254" s="56">
        <v>0</v>
      </c>
      <c r="P254" s="56">
        <v>0</v>
      </c>
      <c r="Q254" s="56">
        <v>0</v>
      </c>
      <c r="R254" s="56">
        <v>0</v>
      </c>
      <c r="S254" s="56">
        <v>0</v>
      </c>
      <c r="T254" s="56">
        <v>53600</v>
      </c>
      <c r="U254" s="56">
        <v>9656.08</v>
      </c>
      <c r="V254" s="56">
        <v>3690</v>
      </c>
      <c r="W254" s="56">
        <v>0</v>
      </c>
      <c r="X254" s="56">
        <v>251</v>
      </c>
      <c r="Y254" s="56">
        <v>2350</v>
      </c>
      <c r="Z254" s="56">
        <v>0</v>
      </c>
      <c r="AA254" s="56">
        <v>7395.42</v>
      </c>
      <c r="AB254" s="56">
        <v>0</v>
      </c>
      <c r="AC254" s="56">
        <v>0</v>
      </c>
      <c r="AD254" s="56">
        <v>12849.5</v>
      </c>
      <c r="AE254" s="56">
        <v>0</v>
      </c>
      <c r="AF254" s="56">
        <v>0</v>
      </c>
      <c r="AG254" s="56">
        <v>3945</v>
      </c>
      <c r="AH254" s="56">
        <v>0</v>
      </c>
      <c r="AI254" s="56">
        <v>0</v>
      </c>
      <c r="AJ254" s="56">
        <v>0</v>
      </c>
      <c r="AK254" s="56">
        <v>13463</v>
      </c>
      <c r="AL254" s="56">
        <v>0</v>
      </c>
      <c r="AM254" s="56">
        <v>0</v>
      </c>
      <c r="AN254" s="56">
        <v>0</v>
      </c>
      <c r="AO254" s="56">
        <v>0</v>
      </c>
      <c r="AP254" s="56">
        <v>0</v>
      </c>
      <c r="AQ254" s="56">
        <v>0</v>
      </c>
      <c r="AR254" s="56">
        <v>0</v>
      </c>
      <c r="AS254" s="56">
        <v>0</v>
      </c>
      <c r="AT254" s="56">
        <v>0</v>
      </c>
      <c r="AU254" s="56">
        <v>0</v>
      </c>
      <c r="AV254" s="56">
        <v>0</v>
      </c>
      <c r="AW254" s="56">
        <v>0</v>
      </c>
      <c r="AX254" s="56">
        <v>0</v>
      </c>
      <c r="AY254" s="56">
        <v>0</v>
      </c>
      <c r="AZ254" s="56">
        <v>0</v>
      </c>
      <c r="BA254" s="56">
        <v>0</v>
      </c>
      <c r="BB254" s="56">
        <v>0</v>
      </c>
      <c r="BC254" s="56">
        <v>0</v>
      </c>
      <c r="BD254" s="56">
        <v>0</v>
      </c>
      <c r="BE254" s="56">
        <v>0</v>
      </c>
      <c r="BF254" s="56">
        <v>0</v>
      </c>
      <c r="BG254" s="56">
        <v>0</v>
      </c>
      <c r="BH254" s="56">
        <v>0</v>
      </c>
      <c r="BI254" s="56">
        <v>0</v>
      </c>
      <c r="BJ254" s="56">
        <v>0</v>
      </c>
      <c r="BK254" s="56">
        <v>0</v>
      </c>
      <c r="BL254" s="56">
        <v>0</v>
      </c>
      <c r="BM254" s="56">
        <v>0</v>
      </c>
      <c r="BN254" s="56">
        <v>0</v>
      </c>
      <c r="BO254" s="56">
        <v>0</v>
      </c>
      <c r="BP254" s="56">
        <v>0</v>
      </c>
      <c r="BQ254" s="56">
        <v>0</v>
      </c>
      <c r="BR254" s="56">
        <v>0</v>
      </c>
      <c r="BS254" s="56">
        <v>0</v>
      </c>
      <c r="BT254" s="56">
        <v>0</v>
      </c>
      <c r="BU254" s="56">
        <v>0</v>
      </c>
      <c r="BV254" s="56">
        <v>0</v>
      </c>
      <c r="BW254" s="56">
        <v>0</v>
      </c>
      <c r="BX254" s="56">
        <v>0</v>
      </c>
      <c r="BY254" s="56">
        <v>0</v>
      </c>
      <c r="BZ254" s="56">
        <v>0</v>
      </c>
      <c r="CA254" s="56">
        <v>0</v>
      </c>
      <c r="CB254" s="56">
        <v>0</v>
      </c>
      <c r="CC254" s="56">
        <v>0</v>
      </c>
      <c r="CD254" s="56">
        <v>0</v>
      </c>
      <c r="CE254" s="56">
        <v>0</v>
      </c>
      <c r="CF254" s="56">
        <v>0</v>
      </c>
      <c r="CG254" s="56">
        <v>0</v>
      </c>
      <c r="CH254" s="56">
        <v>0</v>
      </c>
      <c r="CI254" s="56">
        <v>0</v>
      </c>
      <c r="CJ254" s="56">
        <v>0</v>
      </c>
      <c r="CK254" s="56">
        <v>0</v>
      </c>
      <c r="CL254" s="56">
        <v>0</v>
      </c>
      <c r="CM254" s="56">
        <v>0</v>
      </c>
      <c r="CN254" s="56">
        <v>0</v>
      </c>
      <c r="CO254" s="56">
        <v>0</v>
      </c>
      <c r="CP254" s="56">
        <v>0</v>
      </c>
      <c r="CQ254" s="56">
        <v>0</v>
      </c>
      <c r="CR254" s="56">
        <v>0</v>
      </c>
      <c r="CS254" s="56">
        <v>0</v>
      </c>
      <c r="CT254" s="56">
        <v>0</v>
      </c>
      <c r="CU254" s="56">
        <v>0</v>
      </c>
      <c r="CV254" s="56">
        <v>0</v>
      </c>
      <c r="CW254" s="56">
        <v>0</v>
      </c>
      <c r="CX254" s="56">
        <v>0</v>
      </c>
      <c r="CY254" s="56">
        <v>0</v>
      </c>
      <c r="CZ254" s="56">
        <v>0</v>
      </c>
      <c r="DA254" s="56">
        <v>0</v>
      </c>
      <c r="DB254" s="56">
        <v>0</v>
      </c>
      <c r="DC254" s="56">
        <v>0</v>
      </c>
      <c r="DD254" s="56">
        <v>0</v>
      </c>
      <c r="DE254" s="56">
        <v>0</v>
      </c>
      <c r="DF254" s="56">
        <v>0</v>
      </c>
      <c r="DG254" s="63">
        <v>0</v>
      </c>
    </row>
    <row r="255" spans="1:111" ht="15.4" customHeight="1">
      <c r="A255" s="92" t="s">
        <v>1808</v>
      </c>
      <c r="B255" s="93"/>
      <c r="C255" s="93"/>
      <c r="D255" s="57" t="s">
        <v>1809</v>
      </c>
      <c r="E255" s="56">
        <v>10000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6">
        <v>0</v>
      </c>
      <c r="N255" s="56">
        <v>0</v>
      </c>
      <c r="O255" s="56">
        <v>0</v>
      </c>
      <c r="P255" s="56">
        <v>0</v>
      </c>
      <c r="Q255" s="56">
        <v>0</v>
      </c>
      <c r="R255" s="56">
        <v>0</v>
      </c>
      <c r="S255" s="56">
        <v>0</v>
      </c>
      <c r="T255" s="56">
        <v>10000</v>
      </c>
      <c r="U255" s="56">
        <v>0</v>
      </c>
      <c r="V255" s="56">
        <v>0</v>
      </c>
      <c r="W255" s="56">
        <v>0</v>
      </c>
      <c r="X255" s="56">
        <v>0</v>
      </c>
      <c r="Y255" s="56">
        <v>0</v>
      </c>
      <c r="Z255" s="56">
        <v>0</v>
      </c>
      <c r="AA255" s="56">
        <v>0</v>
      </c>
      <c r="AB255" s="56">
        <v>0</v>
      </c>
      <c r="AC255" s="56">
        <v>0</v>
      </c>
      <c r="AD255" s="56">
        <v>10000</v>
      </c>
      <c r="AE255" s="56">
        <v>0</v>
      </c>
      <c r="AF255" s="56">
        <v>0</v>
      </c>
      <c r="AG255" s="56">
        <v>0</v>
      </c>
      <c r="AH255" s="56">
        <v>0</v>
      </c>
      <c r="AI255" s="56">
        <v>0</v>
      </c>
      <c r="AJ255" s="56">
        <v>0</v>
      </c>
      <c r="AK255" s="56">
        <v>0</v>
      </c>
      <c r="AL255" s="56">
        <v>0</v>
      </c>
      <c r="AM255" s="56">
        <v>0</v>
      </c>
      <c r="AN255" s="56">
        <v>0</v>
      </c>
      <c r="AO255" s="56">
        <v>0</v>
      </c>
      <c r="AP255" s="56">
        <v>0</v>
      </c>
      <c r="AQ255" s="56">
        <v>0</v>
      </c>
      <c r="AR255" s="56">
        <v>0</v>
      </c>
      <c r="AS255" s="56">
        <v>0</v>
      </c>
      <c r="AT255" s="56">
        <v>0</v>
      </c>
      <c r="AU255" s="56">
        <v>0</v>
      </c>
      <c r="AV255" s="56">
        <v>0</v>
      </c>
      <c r="AW255" s="56">
        <v>0</v>
      </c>
      <c r="AX255" s="56">
        <v>0</v>
      </c>
      <c r="AY255" s="56">
        <v>0</v>
      </c>
      <c r="AZ255" s="56">
        <v>0</v>
      </c>
      <c r="BA255" s="56">
        <v>0</v>
      </c>
      <c r="BB255" s="56">
        <v>0</v>
      </c>
      <c r="BC255" s="56">
        <v>0</v>
      </c>
      <c r="BD255" s="56">
        <v>0</v>
      </c>
      <c r="BE255" s="56">
        <v>0</v>
      </c>
      <c r="BF255" s="56">
        <v>0</v>
      </c>
      <c r="BG255" s="56">
        <v>0</v>
      </c>
      <c r="BH255" s="56">
        <v>0</v>
      </c>
      <c r="BI255" s="56">
        <v>0</v>
      </c>
      <c r="BJ255" s="56">
        <v>0</v>
      </c>
      <c r="BK255" s="56">
        <v>0</v>
      </c>
      <c r="BL255" s="56">
        <v>0</v>
      </c>
      <c r="BM255" s="56">
        <v>0</v>
      </c>
      <c r="BN255" s="56">
        <v>0</v>
      </c>
      <c r="BO255" s="56">
        <v>0</v>
      </c>
      <c r="BP255" s="56">
        <v>0</v>
      </c>
      <c r="BQ255" s="56">
        <v>0</v>
      </c>
      <c r="BR255" s="56">
        <v>0</v>
      </c>
      <c r="BS255" s="56">
        <v>0</v>
      </c>
      <c r="BT255" s="56">
        <v>0</v>
      </c>
      <c r="BU255" s="56">
        <v>0</v>
      </c>
      <c r="BV255" s="56">
        <v>0</v>
      </c>
      <c r="BW255" s="56">
        <v>0</v>
      </c>
      <c r="BX255" s="56">
        <v>0</v>
      </c>
      <c r="BY255" s="56">
        <v>0</v>
      </c>
      <c r="BZ255" s="56">
        <v>0</v>
      </c>
      <c r="CA255" s="56">
        <v>0</v>
      </c>
      <c r="CB255" s="56">
        <v>0</v>
      </c>
      <c r="CC255" s="56">
        <v>0</v>
      </c>
      <c r="CD255" s="56">
        <v>0</v>
      </c>
      <c r="CE255" s="56">
        <v>0</v>
      </c>
      <c r="CF255" s="56">
        <v>0</v>
      </c>
      <c r="CG255" s="56">
        <v>0</v>
      </c>
      <c r="CH255" s="56">
        <v>0</v>
      </c>
      <c r="CI255" s="56">
        <v>0</v>
      </c>
      <c r="CJ255" s="56">
        <v>0</v>
      </c>
      <c r="CK255" s="56">
        <v>0</v>
      </c>
      <c r="CL255" s="56">
        <v>0</v>
      </c>
      <c r="CM255" s="56">
        <v>0</v>
      </c>
      <c r="CN255" s="56">
        <v>0</v>
      </c>
      <c r="CO255" s="56">
        <v>0</v>
      </c>
      <c r="CP255" s="56">
        <v>0</v>
      </c>
      <c r="CQ255" s="56">
        <v>0</v>
      </c>
      <c r="CR255" s="56">
        <v>0</v>
      </c>
      <c r="CS255" s="56">
        <v>0</v>
      </c>
      <c r="CT255" s="56">
        <v>0</v>
      </c>
      <c r="CU255" s="56">
        <v>0</v>
      </c>
      <c r="CV255" s="56">
        <v>0</v>
      </c>
      <c r="CW255" s="56">
        <v>0</v>
      </c>
      <c r="CX255" s="56">
        <v>0</v>
      </c>
      <c r="CY255" s="56">
        <v>0</v>
      </c>
      <c r="CZ255" s="56">
        <v>0</v>
      </c>
      <c r="DA255" s="56">
        <v>0</v>
      </c>
      <c r="DB255" s="56">
        <v>0</v>
      </c>
      <c r="DC255" s="56">
        <v>0</v>
      </c>
      <c r="DD255" s="56">
        <v>0</v>
      </c>
      <c r="DE255" s="56">
        <v>0</v>
      </c>
      <c r="DF255" s="56">
        <v>0</v>
      </c>
      <c r="DG255" s="63">
        <v>0</v>
      </c>
    </row>
    <row r="256" spans="1:111" ht="15.4" customHeight="1">
      <c r="A256" s="92" t="s">
        <v>1810</v>
      </c>
      <c r="B256" s="93"/>
      <c r="C256" s="93"/>
      <c r="D256" s="57" t="s">
        <v>1811</v>
      </c>
      <c r="E256" s="56">
        <v>10000</v>
      </c>
      <c r="F256" s="56">
        <v>0</v>
      </c>
      <c r="G256" s="56">
        <v>0</v>
      </c>
      <c r="H256" s="56">
        <v>0</v>
      </c>
      <c r="I256" s="56">
        <v>0</v>
      </c>
      <c r="J256" s="56">
        <v>0</v>
      </c>
      <c r="K256" s="56">
        <v>0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56">
        <v>0</v>
      </c>
      <c r="R256" s="56">
        <v>0</v>
      </c>
      <c r="S256" s="56">
        <v>0</v>
      </c>
      <c r="T256" s="56">
        <v>10000</v>
      </c>
      <c r="U256" s="56">
        <v>0</v>
      </c>
      <c r="V256" s="56">
        <v>0</v>
      </c>
      <c r="W256" s="56">
        <v>0</v>
      </c>
      <c r="X256" s="56">
        <v>0</v>
      </c>
      <c r="Y256" s="56">
        <v>0</v>
      </c>
      <c r="Z256" s="56">
        <v>0</v>
      </c>
      <c r="AA256" s="56">
        <v>0</v>
      </c>
      <c r="AB256" s="56">
        <v>0</v>
      </c>
      <c r="AC256" s="56">
        <v>0</v>
      </c>
      <c r="AD256" s="56">
        <v>10000</v>
      </c>
      <c r="AE256" s="56">
        <v>0</v>
      </c>
      <c r="AF256" s="56">
        <v>0</v>
      </c>
      <c r="AG256" s="56">
        <v>0</v>
      </c>
      <c r="AH256" s="56">
        <v>0</v>
      </c>
      <c r="AI256" s="56">
        <v>0</v>
      </c>
      <c r="AJ256" s="56">
        <v>0</v>
      </c>
      <c r="AK256" s="56">
        <v>0</v>
      </c>
      <c r="AL256" s="56">
        <v>0</v>
      </c>
      <c r="AM256" s="56">
        <v>0</v>
      </c>
      <c r="AN256" s="56">
        <v>0</v>
      </c>
      <c r="AO256" s="56">
        <v>0</v>
      </c>
      <c r="AP256" s="56">
        <v>0</v>
      </c>
      <c r="AQ256" s="56">
        <v>0</v>
      </c>
      <c r="AR256" s="56">
        <v>0</v>
      </c>
      <c r="AS256" s="56">
        <v>0</v>
      </c>
      <c r="AT256" s="56">
        <v>0</v>
      </c>
      <c r="AU256" s="56">
        <v>0</v>
      </c>
      <c r="AV256" s="56">
        <v>0</v>
      </c>
      <c r="AW256" s="56">
        <v>0</v>
      </c>
      <c r="AX256" s="56">
        <v>0</v>
      </c>
      <c r="AY256" s="56">
        <v>0</v>
      </c>
      <c r="AZ256" s="56">
        <v>0</v>
      </c>
      <c r="BA256" s="56">
        <v>0</v>
      </c>
      <c r="BB256" s="56">
        <v>0</v>
      </c>
      <c r="BC256" s="56">
        <v>0</v>
      </c>
      <c r="BD256" s="56">
        <v>0</v>
      </c>
      <c r="BE256" s="56">
        <v>0</v>
      </c>
      <c r="BF256" s="56">
        <v>0</v>
      </c>
      <c r="BG256" s="56">
        <v>0</v>
      </c>
      <c r="BH256" s="56">
        <v>0</v>
      </c>
      <c r="BI256" s="56">
        <v>0</v>
      </c>
      <c r="BJ256" s="56">
        <v>0</v>
      </c>
      <c r="BK256" s="56">
        <v>0</v>
      </c>
      <c r="BL256" s="56">
        <v>0</v>
      </c>
      <c r="BM256" s="56">
        <v>0</v>
      </c>
      <c r="BN256" s="56">
        <v>0</v>
      </c>
      <c r="BO256" s="56">
        <v>0</v>
      </c>
      <c r="BP256" s="56">
        <v>0</v>
      </c>
      <c r="BQ256" s="56">
        <v>0</v>
      </c>
      <c r="BR256" s="56">
        <v>0</v>
      </c>
      <c r="BS256" s="56">
        <v>0</v>
      </c>
      <c r="BT256" s="56">
        <v>0</v>
      </c>
      <c r="BU256" s="56">
        <v>0</v>
      </c>
      <c r="BV256" s="56">
        <v>0</v>
      </c>
      <c r="BW256" s="56">
        <v>0</v>
      </c>
      <c r="BX256" s="56">
        <v>0</v>
      </c>
      <c r="BY256" s="56">
        <v>0</v>
      </c>
      <c r="BZ256" s="56">
        <v>0</v>
      </c>
      <c r="CA256" s="56">
        <v>0</v>
      </c>
      <c r="CB256" s="56">
        <v>0</v>
      </c>
      <c r="CC256" s="56">
        <v>0</v>
      </c>
      <c r="CD256" s="56">
        <v>0</v>
      </c>
      <c r="CE256" s="56">
        <v>0</v>
      </c>
      <c r="CF256" s="56">
        <v>0</v>
      </c>
      <c r="CG256" s="56">
        <v>0</v>
      </c>
      <c r="CH256" s="56">
        <v>0</v>
      </c>
      <c r="CI256" s="56">
        <v>0</v>
      </c>
      <c r="CJ256" s="56">
        <v>0</v>
      </c>
      <c r="CK256" s="56">
        <v>0</v>
      </c>
      <c r="CL256" s="56">
        <v>0</v>
      </c>
      <c r="CM256" s="56">
        <v>0</v>
      </c>
      <c r="CN256" s="56">
        <v>0</v>
      </c>
      <c r="CO256" s="56">
        <v>0</v>
      </c>
      <c r="CP256" s="56">
        <v>0</v>
      </c>
      <c r="CQ256" s="56">
        <v>0</v>
      </c>
      <c r="CR256" s="56">
        <v>0</v>
      </c>
      <c r="CS256" s="56">
        <v>0</v>
      </c>
      <c r="CT256" s="56">
        <v>0</v>
      </c>
      <c r="CU256" s="56">
        <v>0</v>
      </c>
      <c r="CV256" s="56">
        <v>0</v>
      </c>
      <c r="CW256" s="56">
        <v>0</v>
      </c>
      <c r="CX256" s="56">
        <v>0</v>
      </c>
      <c r="CY256" s="56">
        <v>0</v>
      </c>
      <c r="CZ256" s="56">
        <v>0</v>
      </c>
      <c r="DA256" s="56">
        <v>0</v>
      </c>
      <c r="DB256" s="56">
        <v>0</v>
      </c>
      <c r="DC256" s="56">
        <v>0</v>
      </c>
      <c r="DD256" s="56">
        <v>0</v>
      </c>
      <c r="DE256" s="56">
        <v>0</v>
      </c>
      <c r="DF256" s="56">
        <v>0</v>
      </c>
      <c r="DG256" s="63">
        <v>0</v>
      </c>
    </row>
    <row r="257" spans="1:111" ht="15.4" customHeight="1">
      <c r="A257" s="92" t="s">
        <v>1812</v>
      </c>
      <c r="B257" s="93"/>
      <c r="C257" s="93"/>
      <c r="D257" s="57" t="s">
        <v>1074</v>
      </c>
      <c r="E257" s="56">
        <v>12218688.210000001</v>
      </c>
      <c r="F257" s="56">
        <v>11746024.060000001</v>
      </c>
      <c r="G257" s="56">
        <v>0</v>
      </c>
      <c r="H257" s="56">
        <v>0</v>
      </c>
      <c r="I257" s="56">
        <v>0</v>
      </c>
      <c r="J257" s="56">
        <v>0</v>
      </c>
      <c r="K257" s="56">
        <v>0</v>
      </c>
      <c r="L257" s="56">
        <v>0</v>
      </c>
      <c r="M257" s="56">
        <v>0</v>
      </c>
      <c r="N257" s="56">
        <v>0</v>
      </c>
      <c r="O257" s="56">
        <v>0</v>
      </c>
      <c r="P257" s="56">
        <v>0</v>
      </c>
      <c r="Q257" s="56">
        <v>11746024.060000001</v>
      </c>
      <c r="R257" s="56">
        <v>0</v>
      </c>
      <c r="S257" s="56">
        <v>0</v>
      </c>
      <c r="T257" s="56">
        <v>472664.15</v>
      </c>
      <c r="U257" s="56">
        <v>0</v>
      </c>
      <c r="V257" s="56">
        <v>0</v>
      </c>
      <c r="W257" s="56">
        <v>50000</v>
      </c>
      <c r="X257" s="56">
        <v>0</v>
      </c>
      <c r="Y257" s="56">
        <v>0</v>
      </c>
      <c r="Z257" s="56">
        <v>0</v>
      </c>
      <c r="AA257" s="56">
        <v>0</v>
      </c>
      <c r="AB257" s="56">
        <v>0</v>
      </c>
      <c r="AC257" s="56">
        <v>0</v>
      </c>
      <c r="AD257" s="56">
        <v>0</v>
      </c>
      <c r="AE257" s="56">
        <v>0</v>
      </c>
      <c r="AF257" s="56">
        <v>0</v>
      </c>
      <c r="AG257" s="56">
        <v>0</v>
      </c>
      <c r="AH257" s="56">
        <v>0</v>
      </c>
      <c r="AI257" s="56">
        <v>0</v>
      </c>
      <c r="AJ257" s="56">
        <v>0</v>
      </c>
      <c r="AK257" s="56">
        <v>0</v>
      </c>
      <c r="AL257" s="56">
        <v>0</v>
      </c>
      <c r="AM257" s="56">
        <v>0</v>
      </c>
      <c r="AN257" s="56">
        <v>0</v>
      </c>
      <c r="AO257" s="56">
        <v>422664.15</v>
      </c>
      <c r="AP257" s="56">
        <v>0</v>
      </c>
      <c r="AQ257" s="56">
        <v>0</v>
      </c>
      <c r="AR257" s="56">
        <v>0</v>
      </c>
      <c r="AS257" s="56">
        <v>0</v>
      </c>
      <c r="AT257" s="56">
        <v>0</v>
      </c>
      <c r="AU257" s="56">
        <v>0</v>
      </c>
      <c r="AV257" s="56">
        <v>0</v>
      </c>
      <c r="AW257" s="56">
        <v>0</v>
      </c>
      <c r="AX257" s="56">
        <v>0</v>
      </c>
      <c r="AY257" s="56">
        <v>0</v>
      </c>
      <c r="AZ257" s="56">
        <v>0</v>
      </c>
      <c r="BA257" s="56">
        <v>0</v>
      </c>
      <c r="BB257" s="56">
        <v>0</v>
      </c>
      <c r="BC257" s="56">
        <v>0</v>
      </c>
      <c r="BD257" s="56">
        <v>0</v>
      </c>
      <c r="BE257" s="56">
        <v>0</v>
      </c>
      <c r="BF257" s="56">
        <v>0</v>
      </c>
      <c r="BG257" s="56">
        <v>0</v>
      </c>
      <c r="BH257" s="56">
        <v>0</v>
      </c>
      <c r="BI257" s="56">
        <v>0</v>
      </c>
      <c r="BJ257" s="56">
        <v>0</v>
      </c>
      <c r="BK257" s="56">
        <v>0</v>
      </c>
      <c r="BL257" s="56">
        <v>0</v>
      </c>
      <c r="BM257" s="56">
        <v>0</v>
      </c>
      <c r="BN257" s="56">
        <v>0</v>
      </c>
      <c r="BO257" s="56">
        <v>0</v>
      </c>
      <c r="BP257" s="56">
        <v>0</v>
      </c>
      <c r="BQ257" s="56">
        <v>0</v>
      </c>
      <c r="BR257" s="56">
        <v>0</v>
      </c>
      <c r="BS257" s="56">
        <v>0</v>
      </c>
      <c r="BT257" s="56">
        <v>0</v>
      </c>
      <c r="BU257" s="56">
        <v>0</v>
      </c>
      <c r="BV257" s="56">
        <v>0</v>
      </c>
      <c r="BW257" s="56">
        <v>0</v>
      </c>
      <c r="BX257" s="56">
        <v>0</v>
      </c>
      <c r="BY257" s="56">
        <v>0</v>
      </c>
      <c r="BZ257" s="56">
        <v>0</v>
      </c>
      <c r="CA257" s="56">
        <v>0</v>
      </c>
      <c r="CB257" s="56">
        <v>0</v>
      </c>
      <c r="CC257" s="56">
        <v>0</v>
      </c>
      <c r="CD257" s="56">
        <v>0</v>
      </c>
      <c r="CE257" s="56">
        <v>0</v>
      </c>
      <c r="CF257" s="56">
        <v>0</v>
      </c>
      <c r="CG257" s="56">
        <v>0</v>
      </c>
      <c r="CH257" s="56">
        <v>0</v>
      </c>
      <c r="CI257" s="56">
        <v>0</v>
      </c>
      <c r="CJ257" s="56">
        <v>0</v>
      </c>
      <c r="CK257" s="56">
        <v>0</v>
      </c>
      <c r="CL257" s="56">
        <v>0</v>
      </c>
      <c r="CM257" s="56">
        <v>0</v>
      </c>
      <c r="CN257" s="56">
        <v>0</v>
      </c>
      <c r="CO257" s="56">
        <v>0</v>
      </c>
      <c r="CP257" s="56">
        <v>0</v>
      </c>
      <c r="CQ257" s="56">
        <v>0</v>
      </c>
      <c r="CR257" s="56">
        <v>0</v>
      </c>
      <c r="CS257" s="56">
        <v>0</v>
      </c>
      <c r="CT257" s="56">
        <v>0</v>
      </c>
      <c r="CU257" s="56">
        <v>0</v>
      </c>
      <c r="CV257" s="56">
        <v>0</v>
      </c>
      <c r="CW257" s="56">
        <v>0</v>
      </c>
      <c r="CX257" s="56">
        <v>0</v>
      </c>
      <c r="CY257" s="56">
        <v>0</v>
      </c>
      <c r="CZ257" s="56">
        <v>0</v>
      </c>
      <c r="DA257" s="56">
        <v>0</v>
      </c>
      <c r="DB257" s="56">
        <v>0</v>
      </c>
      <c r="DC257" s="56">
        <v>0</v>
      </c>
      <c r="DD257" s="56">
        <v>0</v>
      </c>
      <c r="DE257" s="56">
        <v>0</v>
      </c>
      <c r="DF257" s="56">
        <v>0</v>
      </c>
      <c r="DG257" s="63">
        <v>0</v>
      </c>
    </row>
    <row r="258" spans="1:111" ht="15.4" customHeight="1">
      <c r="A258" s="92" t="s">
        <v>1813</v>
      </c>
      <c r="B258" s="93"/>
      <c r="C258" s="93"/>
      <c r="D258" s="57" t="s">
        <v>1814</v>
      </c>
      <c r="E258" s="56">
        <v>422664.15</v>
      </c>
      <c r="F258" s="56">
        <v>0</v>
      </c>
      <c r="G258" s="56">
        <v>0</v>
      </c>
      <c r="H258" s="56">
        <v>0</v>
      </c>
      <c r="I258" s="56">
        <v>0</v>
      </c>
      <c r="J258" s="56">
        <v>0</v>
      </c>
      <c r="K258" s="56">
        <v>0</v>
      </c>
      <c r="L258" s="56">
        <v>0</v>
      </c>
      <c r="M258" s="56">
        <v>0</v>
      </c>
      <c r="N258" s="56">
        <v>0</v>
      </c>
      <c r="O258" s="56">
        <v>0</v>
      </c>
      <c r="P258" s="56">
        <v>0</v>
      </c>
      <c r="Q258" s="56">
        <v>0</v>
      </c>
      <c r="R258" s="56">
        <v>0</v>
      </c>
      <c r="S258" s="56">
        <v>0</v>
      </c>
      <c r="T258" s="56">
        <v>422664.15</v>
      </c>
      <c r="U258" s="56">
        <v>0</v>
      </c>
      <c r="V258" s="56">
        <v>0</v>
      </c>
      <c r="W258" s="56">
        <v>0</v>
      </c>
      <c r="X258" s="56">
        <v>0</v>
      </c>
      <c r="Y258" s="56">
        <v>0</v>
      </c>
      <c r="Z258" s="56">
        <v>0</v>
      </c>
      <c r="AA258" s="56">
        <v>0</v>
      </c>
      <c r="AB258" s="56">
        <v>0</v>
      </c>
      <c r="AC258" s="56">
        <v>0</v>
      </c>
      <c r="AD258" s="56">
        <v>0</v>
      </c>
      <c r="AE258" s="56">
        <v>0</v>
      </c>
      <c r="AF258" s="56">
        <v>0</v>
      </c>
      <c r="AG258" s="56">
        <v>0</v>
      </c>
      <c r="AH258" s="56">
        <v>0</v>
      </c>
      <c r="AI258" s="56">
        <v>0</v>
      </c>
      <c r="AJ258" s="56">
        <v>0</v>
      </c>
      <c r="AK258" s="56">
        <v>0</v>
      </c>
      <c r="AL258" s="56">
        <v>0</v>
      </c>
      <c r="AM258" s="56">
        <v>0</v>
      </c>
      <c r="AN258" s="56">
        <v>0</v>
      </c>
      <c r="AO258" s="56">
        <v>422664.15</v>
      </c>
      <c r="AP258" s="56">
        <v>0</v>
      </c>
      <c r="AQ258" s="56">
        <v>0</v>
      </c>
      <c r="AR258" s="56">
        <v>0</v>
      </c>
      <c r="AS258" s="56">
        <v>0</v>
      </c>
      <c r="AT258" s="56">
        <v>0</v>
      </c>
      <c r="AU258" s="56">
        <v>0</v>
      </c>
      <c r="AV258" s="56">
        <v>0</v>
      </c>
      <c r="AW258" s="56">
        <v>0</v>
      </c>
      <c r="AX258" s="56">
        <v>0</v>
      </c>
      <c r="AY258" s="56">
        <v>0</v>
      </c>
      <c r="AZ258" s="56">
        <v>0</v>
      </c>
      <c r="BA258" s="56">
        <v>0</v>
      </c>
      <c r="BB258" s="56">
        <v>0</v>
      </c>
      <c r="BC258" s="56">
        <v>0</v>
      </c>
      <c r="BD258" s="56">
        <v>0</v>
      </c>
      <c r="BE258" s="56">
        <v>0</v>
      </c>
      <c r="BF258" s="56">
        <v>0</v>
      </c>
      <c r="BG258" s="56">
        <v>0</v>
      </c>
      <c r="BH258" s="56">
        <v>0</v>
      </c>
      <c r="BI258" s="56">
        <v>0</v>
      </c>
      <c r="BJ258" s="56">
        <v>0</v>
      </c>
      <c r="BK258" s="56">
        <v>0</v>
      </c>
      <c r="BL258" s="56">
        <v>0</v>
      </c>
      <c r="BM258" s="56">
        <v>0</v>
      </c>
      <c r="BN258" s="56">
        <v>0</v>
      </c>
      <c r="BO258" s="56">
        <v>0</v>
      </c>
      <c r="BP258" s="56">
        <v>0</v>
      </c>
      <c r="BQ258" s="56">
        <v>0</v>
      </c>
      <c r="BR258" s="56">
        <v>0</v>
      </c>
      <c r="BS258" s="56">
        <v>0</v>
      </c>
      <c r="BT258" s="56">
        <v>0</v>
      </c>
      <c r="BU258" s="56">
        <v>0</v>
      </c>
      <c r="BV258" s="56">
        <v>0</v>
      </c>
      <c r="BW258" s="56">
        <v>0</v>
      </c>
      <c r="BX258" s="56">
        <v>0</v>
      </c>
      <c r="BY258" s="56">
        <v>0</v>
      </c>
      <c r="BZ258" s="56">
        <v>0</v>
      </c>
      <c r="CA258" s="56">
        <v>0</v>
      </c>
      <c r="CB258" s="56">
        <v>0</v>
      </c>
      <c r="CC258" s="56">
        <v>0</v>
      </c>
      <c r="CD258" s="56">
        <v>0</v>
      </c>
      <c r="CE258" s="56">
        <v>0</v>
      </c>
      <c r="CF258" s="56">
        <v>0</v>
      </c>
      <c r="CG258" s="56">
        <v>0</v>
      </c>
      <c r="CH258" s="56">
        <v>0</v>
      </c>
      <c r="CI258" s="56">
        <v>0</v>
      </c>
      <c r="CJ258" s="56">
        <v>0</v>
      </c>
      <c r="CK258" s="56">
        <v>0</v>
      </c>
      <c r="CL258" s="56">
        <v>0</v>
      </c>
      <c r="CM258" s="56">
        <v>0</v>
      </c>
      <c r="CN258" s="56">
        <v>0</v>
      </c>
      <c r="CO258" s="56">
        <v>0</v>
      </c>
      <c r="CP258" s="56">
        <v>0</v>
      </c>
      <c r="CQ258" s="56">
        <v>0</v>
      </c>
      <c r="CR258" s="56">
        <v>0</v>
      </c>
      <c r="CS258" s="56">
        <v>0</v>
      </c>
      <c r="CT258" s="56">
        <v>0</v>
      </c>
      <c r="CU258" s="56">
        <v>0</v>
      </c>
      <c r="CV258" s="56">
        <v>0</v>
      </c>
      <c r="CW258" s="56">
        <v>0</v>
      </c>
      <c r="CX258" s="56">
        <v>0</v>
      </c>
      <c r="CY258" s="56">
        <v>0</v>
      </c>
      <c r="CZ258" s="56">
        <v>0</v>
      </c>
      <c r="DA258" s="56">
        <v>0</v>
      </c>
      <c r="DB258" s="56">
        <v>0</v>
      </c>
      <c r="DC258" s="56">
        <v>0</v>
      </c>
      <c r="DD258" s="56">
        <v>0</v>
      </c>
      <c r="DE258" s="56">
        <v>0</v>
      </c>
      <c r="DF258" s="56">
        <v>0</v>
      </c>
      <c r="DG258" s="63">
        <v>0</v>
      </c>
    </row>
    <row r="259" spans="1:111" ht="15.4" customHeight="1">
      <c r="A259" s="92" t="s">
        <v>1815</v>
      </c>
      <c r="B259" s="93"/>
      <c r="C259" s="93"/>
      <c r="D259" s="57" t="s">
        <v>1816</v>
      </c>
      <c r="E259" s="56">
        <v>422664.15</v>
      </c>
      <c r="F259" s="56">
        <v>0</v>
      </c>
      <c r="G259" s="56">
        <v>0</v>
      </c>
      <c r="H259" s="56">
        <v>0</v>
      </c>
      <c r="I259" s="56">
        <v>0</v>
      </c>
      <c r="J259" s="56">
        <v>0</v>
      </c>
      <c r="K259" s="56">
        <v>0</v>
      </c>
      <c r="L259" s="56">
        <v>0</v>
      </c>
      <c r="M259" s="56">
        <v>0</v>
      </c>
      <c r="N259" s="56">
        <v>0</v>
      </c>
      <c r="O259" s="56">
        <v>0</v>
      </c>
      <c r="P259" s="56">
        <v>0</v>
      </c>
      <c r="Q259" s="56">
        <v>0</v>
      </c>
      <c r="R259" s="56">
        <v>0</v>
      </c>
      <c r="S259" s="56">
        <v>0</v>
      </c>
      <c r="T259" s="56">
        <v>422664.15</v>
      </c>
      <c r="U259" s="56">
        <v>0</v>
      </c>
      <c r="V259" s="56">
        <v>0</v>
      </c>
      <c r="W259" s="56">
        <v>0</v>
      </c>
      <c r="X259" s="56">
        <v>0</v>
      </c>
      <c r="Y259" s="56">
        <v>0</v>
      </c>
      <c r="Z259" s="56">
        <v>0</v>
      </c>
      <c r="AA259" s="56">
        <v>0</v>
      </c>
      <c r="AB259" s="56">
        <v>0</v>
      </c>
      <c r="AC259" s="56">
        <v>0</v>
      </c>
      <c r="AD259" s="56">
        <v>0</v>
      </c>
      <c r="AE259" s="56">
        <v>0</v>
      </c>
      <c r="AF259" s="56">
        <v>0</v>
      </c>
      <c r="AG259" s="56">
        <v>0</v>
      </c>
      <c r="AH259" s="56">
        <v>0</v>
      </c>
      <c r="AI259" s="56">
        <v>0</v>
      </c>
      <c r="AJ259" s="56">
        <v>0</v>
      </c>
      <c r="AK259" s="56">
        <v>0</v>
      </c>
      <c r="AL259" s="56">
        <v>0</v>
      </c>
      <c r="AM259" s="56">
        <v>0</v>
      </c>
      <c r="AN259" s="56">
        <v>0</v>
      </c>
      <c r="AO259" s="56">
        <v>422664.15</v>
      </c>
      <c r="AP259" s="56">
        <v>0</v>
      </c>
      <c r="AQ259" s="56">
        <v>0</v>
      </c>
      <c r="AR259" s="56">
        <v>0</v>
      </c>
      <c r="AS259" s="56">
        <v>0</v>
      </c>
      <c r="AT259" s="56">
        <v>0</v>
      </c>
      <c r="AU259" s="56">
        <v>0</v>
      </c>
      <c r="AV259" s="56">
        <v>0</v>
      </c>
      <c r="AW259" s="56">
        <v>0</v>
      </c>
      <c r="AX259" s="56">
        <v>0</v>
      </c>
      <c r="AY259" s="56">
        <v>0</v>
      </c>
      <c r="AZ259" s="56">
        <v>0</v>
      </c>
      <c r="BA259" s="56">
        <v>0</v>
      </c>
      <c r="BB259" s="56">
        <v>0</v>
      </c>
      <c r="BC259" s="56">
        <v>0</v>
      </c>
      <c r="BD259" s="56">
        <v>0</v>
      </c>
      <c r="BE259" s="56">
        <v>0</v>
      </c>
      <c r="BF259" s="56">
        <v>0</v>
      </c>
      <c r="BG259" s="56">
        <v>0</v>
      </c>
      <c r="BH259" s="56">
        <v>0</v>
      </c>
      <c r="BI259" s="56">
        <v>0</v>
      </c>
      <c r="BJ259" s="56">
        <v>0</v>
      </c>
      <c r="BK259" s="56">
        <v>0</v>
      </c>
      <c r="BL259" s="56">
        <v>0</v>
      </c>
      <c r="BM259" s="56">
        <v>0</v>
      </c>
      <c r="BN259" s="56">
        <v>0</v>
      </c>
      <c r="BO259" s="56">
        <v>0</v>
      </c>
      <c r="BP259" s="56">
        <v>0</v>
      </c>
      <c r="BQ259" s="56">
        <v>0</v>
      </c>
      <c r="BR259" s="56">
        <v>0</v>
      </c>
      <c r="BS259" s="56">
        <v>0</v>
      </c>
      <c r="BT259" s="56">
        <v>0</v>
      </c>
      <c r="BU259" s="56">
        <v>0</v>
      </c>
      <c r="BV259" s="56">
        <v>0</v>
      </c>
      <c r="BW259" s="56">
        <v>0</v>
      </c>
      <c r="BX259" s="56">
        <v>0</v>
      </c>
      <c r="BY259" s="56">
        <v>0</v>
      </c>
      <c r="BZ259" s="56">
        <v>0</v>
      </c>
      <c r="CA259" s="56">
        <v>0</v>
      </c>
      <c r="CB259" s="56">
        <v>0</v>
      </c>
      <c r="CC259" s="56">
        <v>0</v>
      </c>
      <c r="CD259" s="56">
        <v>0</v>
      </c>
      <c r="CE259" s="56">
        <v>0</v>
      </c>
      <c r="CF259" s="56">
        <v>0</v>
      </c>
      <c r="CG259" s="56">
        <v>0</v>
      </c>
      <c r="CH259" s="56">
        <v>0</v>
      </c>
      <c r="CI259" s="56">
        <v>0</v>
      </c>
      <c r="CJ259" s="56">
        <v>0</v>
      </c>
      <c r="CK259" s="56">
        <v>0</v>
      </c>
      <c r="CL259" s="56">
        <v>0</v>
      </c>
      <c r="CM259" s="56">
        <v>0</v>
      </c>
      <c r="CN259" s="56">
        <v>0</v>
      </c>
      <c r="CO259" s="56">
        <v>0</v>
      </c>
      <c r="CP259" s="56">
        <v>0</v>
      </c>
      <c r="CQ259" s="56">
        <v>0</v>
      </c>
      <c r="CR259" s="56">
        <v>0</v>
      </c>
      <c r="CS259" s="56">
        <v>0</v>
      </c>
      <c r="CT259" s="56">
        <v>0</v>
      </c>
      <c r="CU259" s="56">
        <v>0</v>
      </c>
      <c r="CV259" s="56">
        <v>0</v>
      </c>
      <c r="CW259" s="56">
        <v>0</v>
      </c>
      <c r="CX259" s="56">
        <v>0</v>
      </c>
      <c r="CY259" s="56">
        <v>0</v>
      </c>
      <c r="CZ259" s="56">
        <v>0</v>
      </c>
      <c r="DA259" s="56">
        <v>0</v>
      </c>
      <c r="DB259" s="56">
        <v>0</v>
      </c>
      <c r="DC259" s="56">
        <v>0</v>
      </c>
      <c r="DD259" s="56">
        <v>0</v>
      </c>
      <c r="DE259" s="56">
        <v>0</v>
      </c>
      <c r="DF259" s="56">
        <v>0</v>
      </c>
      <c r="DG259" s="63">
        <v>0</v>
      </c>
    </row>
    <row r="260" spans="1:111" ht="15.4" customHeight="1">
      <c r="A260" s="92" t="s">
        <v>1817</v>
      </c>
      <c r="B260" s="93"/>
      <c r="C260" s="93"/>
      <c r="D260" s="57" t="s">
        <v>1818</v>
      </c>
      <c r="E260" s="56">
        <v>11746024.060000001</v>
      </c>
      <c r="F260" s="56">
        <v>11746024.060000001</v>
      </c>
      <c r="G260" s="56">
        <v>0</v>
      </c>
      <c r="H260" s="56">
        <v>0</v>
      </c>
      <c r="I260" s="56">
        <v>0</v>
      </c>
      <c r="J260" s="56">
        <v>0</v>
      </c>
      <c r="K260" s="56">
        <v>0</v>
      </c>
      <c r="L260" s="56">
        <v>0</v>
      </c>
      <c r="M260" s="56">
        <v>0</v>
      </c>
      <c r="N260" s="56">
        <v>0</v>
      </c>
      <c r="O260" s="56">
        <v>0</v>
      </c>
      <c r="P260" s="56">
        <v>0</v>
      </c>
      <c r="Q260" s="56">
        <v>11746024.060000001</v>
      </c>
      <c r="R260" s="56">
        <v>0</v>
      </c>
      <c r="S260" s="56">
        <v>0</v>
      </c>
      <c r="T260" s="56">
        <v>0</v>
      </c>
      <c r="U260" s="56">
        <v>0</v>
      </c>
      <c r="V260" s="56">
        <v>0</v>
      </c>
      <c r="W260" s="56">
        <v>0</v>
      </c>
      <c r="X260" s="56">
        <v>0</v>
      </c>
      <c r="Y260" s="56">
        <v>0</v>
      </c>
      <c r="Z260" s="56">
        <v>0</v>
      </c>
      <c r="AA260" s="56">
        <v>0</v>
      </c>
      <c r="AB260" s="56">
        <v>0</v>
      </c>
      <c r="AC260" s="56">
        <v>0</v>
      </c>
      <c r="AD260" s="56">
        <v>0</v>
      </c>
      <c r="AE260" s="56">
        <v>0</v>
      </c>
      <c r="AF260" s="56">
        <v>0</v>
      </c>
      <c r="AG260" s="56">
        <v>0</v>
      </c>
      <c r="AH260" s="56">
        <v>0</v>
      </c>
      <c r="AI260" s="56">
        <v>0</v>
      </c>
      <c r="AJ260" s="56">
        <v>0</v>
      </c>
      <c r="AK260" s="56">
        <v>0</v>
      </c>
      <c r="AL260" s="56">
        <v>0</v>
      </c>
      <c r="AM260" s="56">
        <v>0</v>
      </c>
      <c r="AN260" s="56">
        <v>0</v>
      </c>
      <c r="AO260" s="56">
        <v>0</v>
      </c>
      <c r="AP260" s="56">
        <v>0</v>
      </c>
      <c r="AQ260" s="56">
        <v>0</v>
      </c>
      <c r="AR260" s="56">
        <v>0</v>
      </c>
      <c r="AS260" s="56">
        <v>0</v>
      </c>
      <c r="AT260" s="56">
        <v>0</v>
      </c>
      <c r="AU260" s="56">
        <v>0</v>
      </c>
      <c r="AV260" s="56">
        <v>0</v>
      </c>
      <c r="AW260" s="56">
        <v>0</v>
      </c>
      <c r="AX260" s="56">
        <v>0</v>
      </c>
      <c r="AY260" s="56">
        <v>0</v>
      </c>
      <c r="AZ260" s="56">
        <v>0</v>
      </c>
      <c r="BA260" s="56">
        <v>0</v>
      </c>
      <c r="BB260" s="56">
        <v>0</v>
      </c>
      <c r="BC260" s="56">
        <v>0</v>
      </c>
      <c r="BD260" s="56">
        <v>0</v>
      </c>
      <c r="BE260" s="56">
        <v>0</v>
      </c>
      <c r="BF260" s="56">
        <v>0</v>
      </c>
      <c r="BG260" s="56">
        <v>0</v>
      </c>
      <c r="BH260" s="56">
        <v>0</v>
      </c>
      <c r="BI260" s="56">
        <v>0</v>
      </c>
      <c r="BJ260" s="56">
        <v>0</v>
      </c>
      <c r="BK260" s="56">
        <v>0</v>
      </c>
      <c r="BL260" s="56">
        <v>0</v>
      </c>
      <c r="BM260" s="56">
        <v>0</v>
      </c>
      <c r="BN260" s="56">
        <v>0</v>
      </c>
      <c r="BO260" s="56">
        <v>0</v>
      </c>
      <c r="BP260" s="56">
        <v>0</v>
      </c>
      <c r="BQ260" s="56">
        <v>0</v>
      </c>
      <c r="BR260" s="56">
        <v>0</v>
      </c>
      <c r="BS260" s="56">
        <v>0</v>
      </c>
      <c r="BT260" s="56">
        <v>0</v>
      </c>
      <c r="BU260" s="56">
        <v>0</v>
      </c>
      <c r="BV260" s="56">
        <v>0</v>
      </c>
      <c r="BW260" s="56">
        <v>0</v>
      </c>
      <c r="BX260" s="56">
        <v>0</v>
      </c>
      <c r="BY260" s="56">
        <v>0</v>
      </c>
      <c r="BZ260" s="56">
        <v>0</v>
      </c>
      <c r="CA260" s="56">
        <v>0</v>
      </c>
      <c r="CB260" s="56">
        <v>0</v>
      </c>
      <c r="CC260" s="56">
        <v>0</v>
      </c>
      <c r="CD260" s="56">
        <v>0</v>
      </c>
      <c r="CE260" s="56">
        <v>0</v>
      </c>
      <c r="CF260" s="56">
        <v>0</v>
      </c>
      <c r="CG260" s="56">
        <v>0</v>
      </c>
      <c r="CH260" s="56">
        <v>0</v>
      </c>
      <c r="CI260" s="56">
        <v>0</v>
      </c>
      <c r="CJ260" s="56">
        <v>0</v>
      </c>
      <c r="CK260" s="56">
        <v>0</v>
      </c>
      <c r="CL260" s="56">
        <v>0</v>
      </c>
      <c r="CM260" s="56">
        <v>0</v>
      </c>
      <c r="CN260" s="56">
        <v>0</v>
      </c>
      <c r="CO260" s="56">
        <v>0</v>
      </c>
      <c r="CP260" s="56">
        <v>0</v>
      </c>
      <c r="CQ260" s="56">
        <v>0</v>
      </c>
      <c r="CR260" s="56">
        <v>0</v>
      </c>
      <c r="CS260" s="56">
        <v>0</v>
      </c>
      <c r="CT260" s="56">
        <v>0</v>
      </c>
      <c r="CU260" s="56">
        <v>0</v>
      </c>
      <c r="CV260" s="56">
        <v>0</v>
      </c>
      <c r="CW260" s="56">
        <v>0</v>
      </c>
      <c r="CX260" s="56">
        <v>0</v>
      </c>
      <c r="CY260" s="56">
        <v>0</v>
      </c>
      <c r="CZ260" s="56">
        <v>0</v>
      </c>
      <c r="DA260" s="56">
        <v>0</v>
      </c>
      <c r="DB260" s="56">
        <v>0</v>
      </c>
      <c r="DC260" s="56">
        <v>0</v>
      </c>
      <c r="DD260" s="56">
        <v>0</v>
      </c>
      <c r="DE260" s="56">
        <v>0</v>
      </c>
      <c r="DF260" s="56">
        <v>0</v>
      </c>
      <c r="DG260" s="63">
        <v>0</v>
      </c>
    </row>
    <row r="261" spans="1:111" ht="15.4" customHeight="1">
      <c r="A261" s="92" t="s">
        <v>1819</v>
      </c>
      <c r="B261" s="93"/>
      <c r="C261" s="93"/>
      <c r="D261" s="57" t="s">
        <v>1820</v>
      </c>
      <c r="E261" s="56">
        <v>11746024.060000001</v>
      </c>
      <c r="F261" s="56">
        <v>11746024.060000001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56">
        <v>0</v>
      </c>
      <c r="M261" s="56">
        <v>0</v>
      </c>
      <c r="N261" s="56">
        <v>0</v>
      </c>
      <c r="O261" s="56">
        <v>0</v>
      </c>
      <c r="P261" s="56">
        <v>0</v>
      </c>
      <c r="Q261" s="56">
        <v>11746024.060000001</v>
      </c>
      <c r="R261" s="56">
        <v>0</v>
      </c>
      <c r="S261" s="56">
        <v>0</v>
      </c>
      <c r="T261" s="56">
        <v>0</v>
      </c>
      <c r="U261" s="56">
        <v>0</v>
      </c>
      <c r="V261" s="56">
        <v>0</v>
      </c>
      <c r="W261" s="56">
        <v>0</v>
      </c>
      <c r="X261" s="56">
        <v>0</v>
      </c>
      <c r="Y261" s="56">
        <v>0</v>
      </c>
      <c r="Z261" s="56">
        <v>0</v>
      </c>
      <c r="AA261" s="56">
        <v>0</v>
      </c>
      <c r="AB261" s="56">
        <v>0</v>
      </c>
      <c r="AC261" s="56">
        <v>0</v>
      </c>
      <c r="AD261" s="56">
        <v>0</v>
      </c>
      <c r="AE261" s="56">
        <v>0</v>
      </c>
      <c r="AF261" s="56">
        <v>0</v>
      </c>
      <c r="AG261" s="56">
        <v>0</v>
      </c>
      <c r="AH261" s="56">
        <v>0</v>
      </c>
      <c r="AI261" s="56">
        <v>0</v>
      </c>
      <c r="AJ261" s="56">
        <v>0</v>
      </c>
      <c r="AK261" s="56">
        <v>0</v>
      </c>
      <c r="AL261" s="56">
        <v>0</v>
      </c>
      <c r="AM261" s="56">
        <v>0</v>
      </c>
      <c r="AN261" s="56">
        <v>0</v>
      </c>
      <c r="AO261" s="56">
        <v>0</v>
      </c>
      <c r="AP261" s="56">
        <v>0</v>
      </c>
      <c r="AQ261" s="56">
        <v>0</v>
      </c>
      <c r="AR261" s="56">
        <v>0</v>
      </c>
      <c r="AS261" s="56">
        <v>0</v>
      </c>
      <c r="AT261" s="56">
        <v>0</v>
      </c>
      <c r="AU261" s="56">
        <v>0</v>
      </c>
      <c r="AV261" s="56">
        <v>0</v>
      </c>
      <c r="AW261" s="56">
        <v>0</v>
      </c>
      <c r="AX261" s="56">
        <v>0</v>
      </c>
      <c r="AY261" s="56">
        <v>0</v>
      </c>
      <c r="AZ261" s="56">
        <v>0</v>
      </c>
      <c r="BA261" s="56">
        <v>0</v>
      </c>
      <c r="BB261" s="56">
        <v>0</v>
      </c>
      <c r="BC261" s="56">
        <v>0</v>
      </c>
      <c r="BD261" s="56">
        <v>0</v>
      </c>
      <c r="BE261" s="56">
        <v>0</v>
      </c>
      <c r="BF261" s="56">
        <v>0</v>
      </c>
      <c r="BG261" s="56">
        <v>0</v>
      </c>
      <c r="BH261" s="56">
        <v>0</v>
      </c>
      <c r="BI261" s="56">
        <v>0</v>
      </c>
      <c r="BJ261" s="56">
        <v>0</v>
      </c>
      <c r="BK261" s="56">
        <v>0</v>
      </c>
      <c r="BL261" s="56">
        <v>0</v>
      </c>
      <c r="BM261" s="56">
        <v>0</v>
      </c>
      <c r="BN261" s="56">
        <v>0</v>
      </c>
      <c r="BO261" s="56">
        <v>0</v>
      </c>
      <c r="BP261" s="56">
        <v>0</v>
      </c>
      <c r="BQ261" s="56">
        <v>0</v>
      </c>
      <c r="BR261" s="56">
        <v>0</v>
      </c>
      <c r="BS261" s="56">
        <v>0</v>
      </c>
      <c r="BT261" s="56">
        <v>0</v>
      </c>
      <c r="BU261" s="56">
        <v>0</v>
      </c>
      <c r="BV261" s="56">
        <v>0</v>
      </c>
      <c r="BW261" s="56">
        <v>0</v>
      </c>
      <c r="BX261" s="56">
        <v>0</v>
      </c>
      <c r="BY261" s="56">
        <v>0</v>
      </c>
      <c r="BZ261" s="56">
        <v>0</v>
      </c>
      <c r="CA261" s="56">
        <v>0</v>
      </c>
      <c r="CB261" s="56">
        <v>0</v>
      </c>
      <c r="CC261" s="56">
        <v>0</v>
      </c>
      <c r="CD261" s="56">
        <v>0</v>
      </c>
      <c r="CE261" s="56">
        <v>0</v>
      </c>
      <c r="CF261" s="56">
        <v>0</v>
      </c>
      <c r="CG261" s="56">
        <v>0</v>
      </c>
      <c r="CH261" s="56">
        <v>0</v>
      </c>
      <c r="CI261" s="56">
        <v>0</v>
      </c>
      <c r="CJ261" s="56">
        <v>0</v>
      </c>
      <c r="CK261" s="56">
        <v>0</v>
      </c>
      <c r="CL261" s="56">
        <v>0</v>
      </c>
      <c r="CM261" s="56">
        <v>0</v>
      </c>
      <c r="CN261" s="56">
        <v>0</v>
      </c>
      <c r="CO261" s="56">
        <v>0</v>
      </c>
      <c r="CP261" s="56">
        <v>0</v>
      </c>
      <c r="CQ261" s="56">
        <v>0</v>
      </c>
      <c r="CR261" s="56">
        <v>0</v>
      </c>
      <c r="CS261" s="56">
        <v>0</v>
      </c>
      <c r="CT261" s="56">
        <v>0</v>
      </c>
      <c r="CU261" s="56">
        <v>0</v>
      </c>
      <c r="CV261" s="56">
        <v>0</v>
      </c>
      <c r="CW261" s="56">
        <v>0</v>
      </c>
      <c r="CX261" s="56">
        <v>0</v>
      </c>
      <c r="CY261" s="56">
        <v>0</v>
      </c>
      <c r="CZ261" s="56">
        <v>0</v>
      </c>
      <c r="DA261" s="56">
        <v>0</v>
      </c>
      <c r="DB261" s="56">
        <v>0</v>
      </c>
      <c r="DC261" s="56">
        <v>0</v>
      </c>
      <c r="DD261" s="56">
        <v>0</v>
      </c>
      <c r="DE261" s="56">
        <v>0</v>
      </c>
      <c r="DF261" s="56">
        <v>0</v>
      </c>
      <c r="DG261" s="63">
        <v>0</v>
      </c>
    </row>
    <row r="262" spans="1:111" ht="15.4" customHeight="1">
      <c r="A262" s="92" t="s">
        <v>1821</v>
      </c>
      <c r="B262" s="93"/>
      <c r="C262" s="93"/>
      <c r="D262" s="57" t="s">
        <v>1822</v>
      </c>
      <c r="E262" s="56">
        <v>50000</v>
      </c>
      <c r="F262" s="56">
        <v>0</v>
      </c>
      <c r="G262" s="56">
        <v>0</v>
      </c>
      <c r="H262" s="56">
        <v>0</v>
      </c>
      <c r="I262" s="56">
        <v>0</v>
      </c>
      <c r="J262" s="56">
        <v>0</v>
      </c>
      <c r="K262" s="56">
        <v>0</v>
      </c>
      <c r="L262" s="56">
        <v>0</v>
      </c>
      <c r="M262" s="56">
        <v>0</v>
      </c>
      <c r="N262" s="56">
        <v>0</v>
      </c>
      <c r="O262" s="56">
        <v>0</v>
      </c>
      <c r="P262" s="56">
        <v>0</v>
      </c>
      <c r="Q262" s="56">
        <v>0</v>
      </c>
      <c r="R262" s="56">
        <v>0</v>
      </c>
      <c r="S262" s="56">
        <v>0</v>
      </c>
      <c r="T262" s="56">
        <v>50000</v>
      </c>
      <c r="U262" s="56">
        <v>0</v>
      </c>
      <c r="V262" s="56">
        <v>0</v>
      </c>
      <c r="W262" s="56">
        <v>50000</v>
      </c>
      <c r="X262" s="56">
        <v>0</v>
      </c>
      <c r="Y262" s="56">
        <v>0</v>
      </c>
      <c r="Z262" s="56">
        <v>0</v>
      </c>
      <c r="AA262" s="56">
        <v>0</v>
      </c>
      <c r="AB262" s="56">
        <v>0</v>
      </c>
      <c r="AC262" s="56">
        <v>0</v>
      </c>
      <c r="AD262" s="56">
        <v>0</v>
      </c>
      <c r="AE262" s="56">
        <v>0</v>
      </c>
      <c r="AF262" s="56">
        <v>0</v>
      </c>
      <c r="AG262" s="56">
        <v>0</v>
      </c>
      <c r="AH262" s="56">
        <v>0</v>
      </c>
      <c r="AI262" s="56">
        <v>0</v>
      </c>
      <c r="AJ262" s="56">
        <v>0</v>
      </c>
      <c r="AK262" s="56">
        <v>0</v>
      </c>
      <c r="AL262" s="56">
        <v>0</v>
      </c>
      <c r="AM262" s="56">
        <v>0</v>
      </c>
      <c r="AN262" s="56">
        <v>0</v>
      </c>
      <c r="AO262" s="56">
        <v>0</v>
      </c>
      <c r="AP262" s="56">
        <v>0</v>
      </c>
      <c r="AQ262" s="56">
        <v>0</v>
      </c>
      <c r="AR262" s="56">
        <v>0</v>
      </c>
      <c r="AS262" s="56">
        <v>0</v>
      </c>
      <c r="AT262" s="56">
        <v>0</v>
      </c>
      <c r="AU262" s="56">
        <v>0</v>
      </c>
      <c r="AV262" s="56">
        <v>0</v>
      </c>
      <c r="AW262" s="56">
        <v>0</v>
      </c>
      <c r="AX262" s="56">
        <v>0</v>
      </c>
      <c r="AY262" s="56">
        <v>0</v>
      </c>
      <c r="AZ262" s="56">
        <v>0</v>
      </c>
      <c r="BA262" s="56">
        <v>0</v>
      </c>
      <c r="BB262" s="56">
        <v>0</v>
      </c>
      <c r="BC262" s="56">
        <v>0</v>
      </c>
      <c r="BD262" s="56">
        <v>0</v>
      </c>
      <c r="BE262" s="56">
        <v>0</v>
      </c>
      <c r="BF262" s="56">
        <v>0</v>
      </c>
      <c r="BG262" s="56">
        <v>0</v>
      </c>
      <c r="BH262" s="56">
        <v>0</v>
      </c>
      <c r="BI262" s="56">
        <v>0</v>
      </c>
      <c r="BJ262" s="56">
        <v>0</v>
      </c>
      <c r="BK262" s="56">
        <v>0</v>
      </c>
      <c r="BL262" s="56">
        <v>0</v>
      </c>
      <c r="BM262" s="56">
        <v>0</v>
      </c>
      <c r="BN262" s="56">
        <v>0</v>
      </c>
      <c r="BO262" s="56">
        <v>0</v>
      </c>
      <c r="BP262" s="56">
        <v>0</v>
      </c>
      <c r="BQ262" s="56">
        <v>0</v>
      </c>
      <c r="BR262" s="56">
        <v>0</v>
      </c>
      <c r="BS262" s="56">
        <v>0</v>
      </c>
      <c r="BT262" s="56">
        <v>0</v>
      </c>
      <c r="BU262" s="56">
        <v>0</v>
      </c>
      <c r="BV262" s="56">
        <v>0</v>
      </c>
      <c r="BW262" s="56">
        <v>0</v>
      </c>
      <c r="BX262" s="56">
        <v>0</v>
      </c>
      <c r="BY262" s="56">
        <v>0</v>
      </c>
      <c r="BZ262" s="56">
        <v>0</v>
      </c>
      <c r="CA262" s="56">
        <v>0</v>
      </c>
      <c r="CB262" s="56">
        <v>0</v>
      </c>
      <c r="CC262" s="56">
        <v>0</v>
      </c>
      <c r="CD262" s="56">
        <v>0</v>
      </c>
      <c r="CE262" s="56">
        <v>0</v>
      </c>
      <c r="CF262" s="56">
        <v>0</v>
      </c>
      <c r="CG262" s="56">
        <v>0</v>
      </c>
      <c r="CH262" s="56">
        <v>0</v>
      </c>
      <c r="CI262" s="56">
        <v>0</v>
      </c>
      <c r="CJ262" s="56">
        <v>0</v>
      </c>
      <c r="CK262" s="56">
        <v>0</v>
      </c>
      <c r="CL262" s="56">
        <v>0</v>
      </c>
      <c r="CM262" s="56">
        <v>0</v>
      </c>
      <c r="CN262" s="56">
        <v>0</v>
      </c>
      <c r="CO262" s="56">
        <v>0</v>
      </c>
      <c r="CP262" s="56">
        <v>0</v>
      </c>
      <c r="CQ262" s="56">
        <v>0</v>
      </c>
      <c r="CR262" s="56">
        <v>0</v>
      </c>
      <c r="CS262" s="56">
        <v>0</v>
      </c>
      <c r="CT262" s="56">
        <v>0</v>
      </c>
      <c r="CU262" s="56">
        <v>0</v>
      </c>
      <c r="CV262" s="56">
        <v>0</v>
      </c>
      <c r="CW262" s="56">
        <v>0</v>
      </c>
      <c r="CX262" s="56">
        <v>0</v>
      </c>
      <c r="CY262" s="56">
        <v>0</v>
      </c>
      <c r="CZ262" s="56">
        <v>0</v>
      </c>
      <c r="DA262" s="56">
        <v>0</v>
      </c>
      <c r="DB262" s="56">
        <v>0</v>
      </c>
      <c r="DC262" s="56">
        <v>0</v>
      </c>
      <c r="DD262" s="56">
        <v>0</v>
      </c>
      <c r="DE262" s="56">
        <v>0</v>
      </c>
      <c r="DF262" s="56">
        <v>0</v>
      </c>
      <c r="DG262" s="63">
        <v>0</v>
      </c>
    </row>
    <row r="263" spans="1:111" ht="15.4" customHeight="1">
      <c r="A263" s="92" t="s">
        <v>1823</v>
      </c>
      <c r="B263" s="93"/>
      <c r="C263" s="93"/>
      <c r="D263" s="57" t="s">
        <v>1824</v>
      </c>
      <c r="E263" s="56">
        <v>50000</v>
      </c>
      <c r="F263" s="56">
        <v>0</v>
      </c>
      <c r="G263" s="56">
        <v>0</v>
      </c>
      <c r="H263" s="56">
        <v>0</v>
      </c>
      <c r="I263" s="56">
        <v>0</v>
      </c>
      <c r="J263" s="56">
        <v>0</v>
      </c>
      <c r="K263" s="56">
        <v>0</v>
      </c>
      <c r="L263" s="56">
        <v>0</v>
      </c>
      <c r="M263" s="56">
        <v>0</v>
      </c>
      <c r="N263" s="56">
        <v>0</v>
      </c>
      <c r="O263" s="56">
        <v>0</v>
      </c>
      <c r="P263" s="56">
        <v>0</v>
      </c>
      <c r="Q263" s="56">
        <v>0</v>
      </c>
      <c r="R263" s="56">
        <v>0</v>
      </c>
      <c r="S263" s="56">
        <v>0</v>
      </c>
      <c r="T263" s="56">
        <v>50000</v>
      </c>
      <c r="U263" s="56">
        <v>0</v>
      </c>
      <c r="V263" s="56">
        <v>0</v>
      </c>
      <c r="W263" s="56">
        <v>50000</v>
      </c>
      <c r="X263" s="56">
        <v>0</v>
      </c>
      <c r="Y263" s="56">
        <v>0</v>
      </c>
      <c r="Z263" s="56">
        <v>0</v>
      </c>
      <c r="AA263" s="56">
        <v>0</v>
      </c>
      <c r="AB263" s="56">
        <v>0</v>
      </c>
      <c r="AC263" s="56">
        <v>0</v>
      </c>
      <c r="AD263" s="56">
        <v>0</v>
      </c>
      <c r="AE263" s="56">
        <v>0</v>
      </c>
      <c r="AF263" s="56">
        <v>0</v>
      </c>
      <c r="AG263" s="56">
        <v>0</v>
      </c>
      <c r="AH263" s="56">
        <v>0</v>
      </c>
      <c r="AI263" s="56">
        <v>0</v>
      </c>
      <c r="AJ263" s="56">
        <v>0</v>
      </c>
      <c r="AK263" s="56">
        <v>0</v>
      </c>
      <c r="AL263" s="56">
        <v>0</v>
      </c>
      <c r="AM263" s="56">
        <v>0</v>
      </c>
      <c r="AN263" s="56">
        <v>0</v>
      </c>
      <c r="AO263" s="56">
        <v>0</v>
      </c>
      <c r="AP263" s="56">
        <v>0</v>
      </c>
      <c r="AQ263" s="56">
        <v>0</v>
      </c>
      <c r="AR263" s="56">
        <v>0</v>
      </c>
      <c r="AS263" s="56">
        <v>0</v>
      </c>
      <c r="AT263" s="56">
        <v>0</v>
      </c>
      <c r="AU263" s="56">
        <v>0</v>
      </c>
      <c r="AV263" s="56">
        <v>0</v>
      </c>
      <c r="AW263" s="56">
        <v>0</v>
      </c>
      <c r="AX263" s="56">
        <v>0</v>
      </c>
      <c r="AY263" s="56">
        <v>0</v>
      </c>
      <c r="AZ263" s="56">
        <v>0</v>
      </c>
      <c r="BA263" s="56">
        <v>0</v>
      </c>
      <c r="BB263" s="56">
        <v>0</v>
      </c>
      <c r="BC263" s="56">
        <v>0</v>
      </c>
      <c r="BD263" s="56">
        <v>0</v>
      </c>
      <c r="BE263" s="56">
        <v>0</v>
      </c>
      <c r="BF263" s="56">
        <v>0</v>
      </c>
      <c r="BG263" s="56">
        <v>0</v>
      </c>
      <c r="BH263" s="56">
        <v>0</v>
      </c>
      <c r="BI263" s="56">
        <v>0</v>
      </c>
      <c r="BJ263" s="56">
        <v>0</v>
      </c>
      <c r="BK263" s="56">
        <v>0</v>
      </c>
      <c r="BL263" s="56">
        <v>0</v>
      </c>
      <c r="BM263" s="56">
        <v>0</v>
      </c>
      <c r="BN263" s="56">
        <v>0</v>
      </c>
      <c r="BO263" s="56">
        <v>0</v>
      </c>
      <c r="BP263" s="56">
        <v>0</v>
      </c>
      <c r="BQ263" s="56">
        <v>0</v>
      </c>
      <c r="BR263" s="56">
        <v>0</v>
      </c>
      <c r="BS263" s="56">
        <v>0</v>
      </c>
      <c r="BT263" s="56">
        <v>0</v>
      </c>
      <c r="BU263" s="56">
        <v>0</v>
      </c>
      <c r="BV263" s="56">
        <v>0</v>
      </c>
      <c r="BW263" s="56">
        <v>0</v>
      </c>
      <c r="BX263" s="56">
        <v>0</v>
      </c>
      <c r="BY263" s="56">
        <v>0</v>
      </c>
      <c r="BZ263" s="56">
        <v>0</v>
      </c>
      <c r="CA263" s="56">
        <v>0</v>
      </c>
      <c r="CB263" s="56">
        <v>0</v>
      </c>
      <c r="CC263" s="56">
        <v>0</v>
      </c>
      <c r="CD263" s="56">
        <v>0</v>
      </c>
      <c r="CE263" s="56">
        <v>0</v>
      </c>
      <c r="CF263" s="56">
        <v>0</v>
      </c>
      <c r="CG263" s="56">
        <v>0</v>
      </c>
      <c r="CH263" s="56">
        <v>0</v>
      </c>
      <c r="CI263" s="56">
        <v>0</v>
      </c>
      <c r="CJ263" s="56">
        <v>0</v>
      </c>
      <c r="CK263" s="56">
        <v>0</v>
      </c>
      <c r="CL263" s="56">
        <v>0</v>
      </c>
      <c r="CM263" s="56">
        <v>0</v>
      </c>
      <c r="CN263" s="56">
        <v>0</v>
      </c>
      <c r="CO263" s="56">
        <v>0</v>
      </c>
      <c r="CP263" s="56">
        <v>0</v>
      </c>
      <c r="CQ263" s="56">
        <v>0</v>
      </c>
      <c r="CR263" s="56">
        <v>0</v>
      </c>
      <c r="CS263" s="56">
        <v>0</v>
      </c>
      <c r="CT263" s="56">
        <v>0</v>
      </c>
      <c r="CU263" s="56">
        <v>0</v>
      </c>
      <c r="CV263" s="56">
        <v>0</v>
      </c>
      <c r="CW263" s="56">
        <v>0</v>
      </c>
      <c r="CX263" s="56">
        <v>0</v>
      </c>
      <c r="CY263" s="56">
        <v>0</v>
      </c>
      <c r="CZ263" s="56">
        <v>0</v>
      </c>
      <c r="DA263" s="56">
        <v>0</v>
      </c>
      <c r="DB263" s="56">
        <v>0</v>
      </c>
      <c r="DC263" s="56">
        <v>0</v>
      </c>
      <c r="DD263" s="56">
        <v>0</v>
      </c>
      <c r="DE263" s="56">
        <v>0</v>
      </c>
      <c r="DF263" s="56">
        <v>0</v>
      </c>
      <c r="DG263" s="63">
        <v>0</v>
      </c>
    </row>
    <row r="264" spans="1:111" ht="15.4" customHeight="1">
      <c r="A264" s="92" t="s">
        <v>1825</v>
      </c>
      <c r="B264" s="93"/>
      <c r="C264" s="93"/>
      <c r="D264" s="57" t="s">
        <v>1092</v>
      </c>
      <c r="E264" s="56">
        <v>100000</v>
      </c>
      <c r="F264" s="56">
        <v>0</v>
      </c>
      <c r="G264" s="56">
        <v>0</v>
      </c>
      <c r="H264" s="56">
        <v>0</v>
      </c>
      <c r="I264" s="56">
        <v>0</v>
      </c>
      <c r="J264" s="56">
        <v>0</v>
      </c>
      <c r="K264" s="56">
        <v>0</v>
      </c>
      <c r="L264" s="56">
        <v>0</v>
      </c>
      <c r="M264" s="56">
        <v>0</v>
      </c>
      <c r="N264" s="56">
        <v>0</v>
      </c>
      <c r="O264" s="56">
        <v>0</v>
      </c>
      <c r="P264" s="56">
        <v>0</v>
      </c>
      <c r="Q264" s="56">
        <v>0</v>
      </c>
      <c r="R264" s="56">
        <v>0</v>
      </c>
      <c r="S264" s="56">
        <v>0</v>
      </c>
      <c r="T264" s="56">
        <v>100000</v>
      </c>
      <c r="U264" s="56">
        <v>0</v>
      </c>
      <c r="V264" s="56">
        <v>0</v>
      </c>
      <c r="W264" s="56">
        <v>0</v>
      </c>
      <c r="X264" s="56">
        <v>0</v>
      </c>
      <c r="Y264" s="56">
        <v>0</v>
      </c>
      <c r="Z264" s="56">
        <v>0</v>
      </c>
      <c r="AA264" s="56">
        <v>0</v>
      </c>
      <c r="AB264" s="56">
        <v>0</v>
      </c>
      <c r="AC264" s="56">
        <v>0</v>
      </c>
      <c r="AD264" s="56">
        <v>0</v>
      </c>
      <c r="AE264" s="56">
        <v>0</v>
      </c>
      <c r="AF264" s="56">
        <v>0</v>
      </c>
      <c r="AG264" s="56">
        <v>0</v>
      </c>
      <c r="AH264" s="56">
        <v>0</v>
      </c>
      <c r="AI264" s="56">
        <v>0</v>
      </c>
      <c r="AJ264" s="56">
        <v>0</v>
      </c>
      <c r="AK264" s="56">
        <v>0</v>
      </c>
      <c r="AL264" s="56">
        <v>0</v>
      </c>
      <c r="AM264" s="56">
        <v>0</v>
      </c>
      <c r="AN264" s="56">
        <v>0</v>
      </c>
      <c r="AO264" s="56">
        <v>100000</v>
      </c>
      <c r="AP264" s="56">
        <v>0</v>
      </c>
      <c r="AQ264" s="56">
        <v>0</v>
      </c>
      <c r="AR264" s="56">
        <v>0</v>
      </c>
      <c r="AS264" s="56">
        <v>0</v>
      </c>
      <c r="AT264" s="56">
        <v>0</v>
      </c>
      <c r="AU264" s="56">
        <v>0</v>
      </c>
      <c r="AV264" s="56">
        <v>0</v>
      </c>
      <c r="AW264" s="56">
        <v>0</v>
      </c>
      <c r="AX264" s="56">
        <v>0</v>
      </c>
      <c r="AY264" s="56">
        <v>0</v>
      </c>
      <c r="AZ264" s="56">
        <v>0</v>
      </c>
      <c r="BA264" s="56">
        <v>0</v>
      </c>
      <c r="BB264" s="56">
        <v>0</v>
      </c>
      <c r="BC264" s="56">
        <v>0</v>
      </c>
      <c r="BD264" s="56">
        <v>0</v>
      </c>
      <c r="BE264" s="56">
        <v>0</v>
      </c>
      <c r="BF264" s="56">
        <v>0</v>
      </c>
      <c r="BG264" s="56">
        <v>0</v>
      </c>
      <c r="BH264" s="56">
        <v>0</v>
      </c>
      <c r="BI264" s="56">
        <v>0</v>
      </c>
      <c r="BJ264" s="56">
        <v>0</v>
      </c>
      <c r="BK264" s="56">
        <v>0</v>
      </c>
      <c r="BL264" s="56">
        <v>0</v>
      </c>
      <c r="BM264" s="56">
        <v>0</v>
      </c>
      <c r="BN264" s="56">
        <v>0</v>
      </c>
      <c r="BO264" s="56">
        <v>0</v>
      </c>
      <c r="BP264" s="56">
        <v>0</v>
      </c>
      <c r="BQ264" s="56">
        <v>0</v>
      </c>
      <c r="BR264" s="56">
        <v>0</v>
      </c>
      <c r="BS264" s="56">
        <v>0</v>
      </c>
      <c r="BT264" s="56">
        <v>0</v>
      </c>
      <c r="BU264" s="56">
        <v>0</v>
      </c>
      <c r="BV264" s="56">
        <v>0</v>
      </c>
      <c r="BW264" s="56">
        <v>0</v>
      </c>
      <c r="BX264" s="56">
        <v>0</v>
      </c>
      <c r="BY264" s="56">
        <v>0</v>
      </c>
      <c r="BZ264" s="56">
        <v>0</v>
      </c>
      <c r="CA264" s="56">
        <v>0</v>
      </c>
      <c r="CB264" s="56">
        <v>0</v>
      </c>
      <c r="CC264" s="56">
        <v>0</v>
      </c>
      <c r="CD264" s="56">
        <v>0</v>
      </c>
      <c r="CE264" s="56">
        <v>0</v>
      </c>
      <c r="CF264" s="56">
        <v>0</v>
      </c>
      <c r="CG264" s="56">
        <v>0</v>
      </c>
      <c r="CH264" s="56">
        <v>0</v>
      </c>
      <c r="CI264" s="56">
        <v>0</v>
      </c>
      <c r="CJ264" s="56">
        <v>0</v>
      </c>
      <c r="CK264" s="56">
        <v>0</v>
      </c>
      <c r="CL264" s="56">
        <v>0</v>
      </c>
      <c r="CM264" s="56">
        <v>0</v>
      </c>
      <c r="CN264" s="56">
        <v>0</v>
      </c>
      <c r="CO264" s="56">
        <v>0</v>
      </c>
      <c r="CP264" s="56">
        <v>0</v>
      </c>
      <c r="CQ264" s="56">
        <v>0</v>
      </c>
      <c r="CR264" s="56">
        <v>0</v>
      </c>
      <c r="CS264" s="56">
        <v>0</v>
      </c>
      <c r="CT264" s="56">
        <v>0</v>
      </c>
      <c r="CU264" s="56">
        <v>0</v>
      </c>
      <c r="CV264" s="56">
        <v>0</v>
      </c>
      <c r="CW264" s="56">
        <v>0</v>
      </c>
      <c r="CX264" s="56">
        <v>0</v>
      </c>
      <c r="CY264" s="56">
        <v>0</v>
      </c>
      <c r="CZ264" s="56">
        <v>0</v>
      </c>
      <c r="DA264" s="56">
        <v>0</v>
      </c>
      <c r="DB264" s="56">
        <v>0</v>
      </c>
      <c r="DC264" s="56">
        <v>0</v>
      </c>
      <c r="DD264" s="56">
        <v>0</v>
      </c>
      <c r="DE264" s="56">
        <v>0</v>
      </c>
      <c r="DF264" s="56">
        <v>0</v>
      </c>
      <c r="DG264" s="63">
        <v>0</v>
      </c>
    </row>
    <row r="265" spans="1:111" ht="15.4" customHeight="1">
      <c r="A265" s="92" t="s">
        <v>1826</v>
      </c>
      <c r="B265" s="93"/>
      <c r="C265" s="93"/>
      <c r="D265" s="57" t="s">
        <v>1827</v>
      </c>
      <c r="E265" s="56">
        <v>100000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56">
        <v>0</v>
      </c>
      <c r="M265" s="56">
        <v>0</v>
      </c>
      <c r="N265" s="56">
        <v>0</v>
      </c>
      <c r="O265" s="56">
        <v>0</v>
      </c>
      <c r="P265" s="56">
        <v>0</v>
      </c>
      <c r="Q265" s="56">
        <v>0</v>
      </c>
      <c r="R265" s="56">
        <v>0</v>
      </c>
      <c r="S265" s="56">
        <v>0</v>
      </c>
      <c r="T265" s="56">
        <v>100000</v>
      </c>
      <c r="U265" s="56">
        <v>0</v>
      </c>
      <c r="V265" s="56">
        <v>0</v>
      </c>
      <c r="W265" s="56">
        <v>0</v>
      </c>
      <c r="X265" s="56">
        <v>0</v>
      </c>
      <c r="Y265" s="56">
        <v>0</v>
      </c>
      <c r="Z265" s="56">
        <v>0</v>
      </c>
      <c r="AA265" s="56">
        <v>0</v>
      </c>
      <c r="AB265" s="56">
        <v>0</v>
      </c>
      <c r="AC265" s="56">
        <v>0</v>
      </c>
      <c r="AD265" s="56">
        <v>0</v>
      </c>
      <c r="AE265" s="56">
        <v>0</v>
      </c>
      <c r="AF265" s="56">
        <v>0</v>
      </c>
      <c r="AG265" s="56">
        <v>0</v>
      </c>
      <c r="AH265" s="56">
        <v>0</v>
      </c>
      <c r="AI265" s="56">
        <v>0</v>
      </c>
      <c r="AJ265" s="56">
        <v>0</v>
      </c>
      <c r="AK265" s="56">
        <v>0</v>
      </c>
      <c r="AL265" s="56">
        <v>0</v>
      </c>
      <c r="AM265" s="56">
        <v>0</v>
      </c>
      <c r="AN265" s="56">
        <v>0</v>
      </c>
      <c r="AO265" s="56">
        <v>100000</v>
      </c>
      <c r="AP265" s="56">
        <v>0</v>
      </c>
      <c r="AQ265" s="56">
        <v>0</v>
      </c>
      <c r="AR265" s="56">
        <v>0</v>
      </c>
      <c r="AS265" s="56">
        <v>0</v>
      </c>
      <c r="AT265" s="56">
        <v>0</v>
      </c>
      <c r="AU265" s="56">
        <v>0</v>
      </c>
      <c r="AV265" s="56">
        <v>0</v>
      </c>
      <c r="AW265" s="56">
        <v>0</v>
      </c>
      <c r="AX265" s="56">
        <v>0</v>
      </c>
      <c r="AY265" s="56">
        <v>0</v>
      </c>
      <c r="AZ265" s="56">
        <v>0</v>
      </c>
      <c r="BA265" s="56">
        <v>0</v>
      </c>
      <c r="BB265" s="56">
        <v>0</v>
      </c>
      <c r="BC265" s="56">
        <v>0</v>
      </c>
      <c r="BD265" s="56">
        <v>0</v>
      </c>
      <c r="BE265" s="56">
        <v>0</v>
      </c>
      <c r="BF265" s="56">
        <v>0</v>
      </c>
      <c r="BG265" s="56">
        <v>0</v>
      </c>
      <c r="BH265" s="56">
        <v>0</v>
      </c>
      <c r="BI265" s="56">
        <v>0</v>
      </c>
      <c r="BJ265" s="56">
        <v>0</v>
      </c>
      <c r="BK265" s="56">
        <v>0</v>
      </c>
      <c r="BL265" s="56">
        <v>0</v>
      </c>
      <c r="BM265" s="56">
        <v>0</v>
      </c>
      <c r="BN265" s="56">
        <v>0</v>
      </c>
      <c r="BO265" s="56">
        <v>0</v>
      </c>
      <c r="BP265" s="56">
        <v>0</v>
      </c>
      <c r="BQ265" s="56">
        <v>0</v>
      </c>
      <c r="BR265" s="56">
        <v>0</v>
      </c>
      <c r="BS265" s="56">
        <v>0</v>
      </c>
      <c r="BT265" s="56">
        <v>0</v>
      </c>
      <c r="BU265" s="56">
        <v>0</v>
      </c>
      <c r="BV265" s="56">
        <v>0</v>
      </c>
      <c r="BW265" s="56">
        <v>0</v>
      </c>
      <c r="BX265" s="56">
        <v>0</v>
      </c>
      <c r="BY265" s="56">
        <v>0</v>
      </c>
      <c r="BZ265" s="56">
        <v>0</v>
      </c>
      <c r="CA265" s="56">
        <v>0</v>
      </c>
      <c r="CB265" s="56">
        <v>0</v>
      </c>
      <c r="CC265" s="56">
        <v>0</v>
      </c>
      <c r="CD265" s="56">
        <v>0</v>
      </c>
      <c r="CE265" s="56">
        <v>0</v>
      </c>
      <c r="CF265" s="56">
        <v>0</v>
      </c>
      <c r="CG265" s="56">
        <v>0</v>
      </c>
      <c r="CH265" s="56">
        <v>0</v>
      </c>
      <c r="CI265" s="56">
        <v>0</v>
      </c>
      <c r="CJ265" s="56">
        <v>0</v>
      </c>
      <c r="CK265" s="56">
        <v>0</v>
      </c>
      <c r="CL265" s="56">
        <v>0</v>
      </c>
      <c r="CM265" s="56">
        <v>0</v>
      </c>
      <c r="CN265" s="56">
        <v>0</v>
      </c>
      <c r="CO265" s="56">
        <v>0</v>
      </c>
      <c r="CP265" s="56">
        <v>0</v>
      </c>
      <c r="CQ265" s="56">
        <v>0</v>
      </c>
      <c r="CR265" s="56">
        <v>0</v>
      </c>
      <c r="CS265" s="56">
        <v>0</v>
      </c>
      <c r="CT265" s="56">
        <v>0</v>
      </c>
      <c r="CU265" s="56">
        <v>0</v>
      </c>
      <c r="CV265" s="56">
        <v>0</v>
      </c>
      <c r="CW265" s="56">
        <v>0</v>
      </c>
      <c r="CX265" s="56">
        <v>0</v>
      </c>
      <c r="CY265" s="56">
        <v>0</v>
      </c>
      <c r="CZ265" s="56">
        <v>0</v>
      </c>
      <c r="DA265" s="56">
        <v>0</v>
      </c>
      <c r="DB265" s="56">
        <v>0</v>
      </c>
      <c r="DC265" s="56">
        <v>0</v>
      </c>
      <c r="DD265" s="56">
        <v>0</v>
      </c>
      <c r="DE265" s="56">
        <v>0</v>
      </c>
      <c r="DF265" s="56">
        <v>0</v>
      </c>
      <c r="DG265" s="63">
        <v>0</v>
      </c>
    </row>
    <row r="266" spans="1:111" ht="15.4" customHeight="1">
      <c r="A266" s="92" t="s">
        <v>1828</v>
      </c>
      <c r="B266" s="93"/>
      <c r="C266" s="93"/>
      <c r="D266" s="57" t="s">
        <v>1829</v>
      </c>
      <c r="E266" s="56">
        <v>100000</v>
      </c>
      <c r="F266" s="56">
        <v>0</v>
      </c>
      <c r="G266" s="56">
        <v>0</v>
      </c>
      <c r="H266" s="56">
        <v>0</v>
      </c>
      <c r="I266" s="56">
        <v>0</v>
      </c>
      <c r="J266" s="56">
        <v>0</v>
      </c>
      <c r="K266" s="56">
        <v>0</v>
      </c>
      <c r="L266" s="56">
        <v>0</v>
      </c>
      <c r="M266" s="56">
        <v>0</v>
      </c>
      <c r="N266" s="56">
        <v>0</v>
      </c>
      <c r="O266" s="56">
        <v>0</v>
      </c>
      <c r="P266" s="56">
        <v>0</v>
      </c>
      <c r="Q266" s="56">
        <v>0</v>
      </c>
      <c r="R266" s="56">
        <v>0</v>
      </c>
      <c r="S266" s="56">
        <v>0</v>
      </c>
      <c r="T266" s="56">
        <v>100000</v>
      </c>
      <c r="U266" s="56">
        <v>0</v>
      </c>
      <c r="V266" s="56">
        <v>0</v>
      </c>
      <c r="W266" s="56">
        <v>0</v>
      </c>
      <c r="X266" s="56">
        <v>0</v>
      </c>
      <c r="Y266" s="56">
        <v>0</v>
      </c>
      <c r="Z266" s="56">
        <v>0</v>
      </c>
      <c r="AA266" s="56">
        <v>0</v>
      </c>
      <c r="AB266" s="56">
        <v>0</v>
      </c>
      <c r="AC266" s="56">
        <v>0</v>
      </c>
      <c r="AD266" s="56">
        <v>0</v>
      </c>
      <c r="AE266" s="56">
        <v>0</v>
      </c>
      <c r="AF266" s="56">
        <v>0</v>
      </c>
      <c r="AG266" s="56">
        <v>0</v>
      </c>
      <c r="AH266" s="56">
        <v>0</v>
      </c>
      <c r="AI266" s="56">
        <v>0</v>
      </c>
      <c r="AJ266" s="56">
        <v>0</v>
      </c>
      <c r="AK266" s="56">
        <v>0</v>
      </c>
      <c r="AL266" s="56">
        <v>0</v>
      </c>
      <c r="AM266" s="56">
        <v>0</v>
      </c>
      <c r="AN266" s="56">
        <v>0</v>
      </c>
      <c r="AO266" s="56">
        <v>100000</v>
      </c>
      <c r="AP266" s="56">
        <v>0</v>
      </c>
      <c r="AQ266" s="56">
        <v>0</v>
      </c>
      <c r="AR266" s="56">
        <v>0</v>
      </c>
      <c r="AS266" s="56">
        <v>0</v>
      </c>
      <c r="AT266" s="56">
        <v>0</v>
      </c>
      <c r="AU266" s="56">
        <v>0</v>
      </c>
      <c r="AV266" s="56">
        <v>0</v>
      </c>
      <c r="AW266" s="56">
        <v>0</v>
      </c>
      <c r="AX266" s="56">
        <v>0</v>
      </c>
      <c r="AY266" s="56">
        <v>0</v>
      </c>
      <c r="AZ266" s="56">
        <v>0</v>
      </c>
      <c r="BA266" s="56">
        <v>0</v>
      </c>
      <c r="BB266" s="56">
        <v>0</v>
      </c>
      <c r="BC266" s="56">
        <v>0</v>
      </c>
      <c r="BD266" s="56">
        <v>0</v>
      </c>
      <c r="BE266" s="56">
        <v>0</v>
      </c>
      <c r="BF266" s="56">
        <v>0</v>
      </c>
      <c r="BG266" s="56">
        <v>0</v>
      </c>
      <c r="BH266" s="56">
        <v>0</v>
      </c>
      <c r="BI266" s="56">
        <v>0</v>
      </c>
      <c r="BJ266" s="56">
        <v>0</v>
      </c>
      <c r="BK266" s="56">
        <v>0</v>
      </c>
      <c r="BL266" s="56">
        <v>0</v>
      </c>
      <c r="BM266" s="56">
        <v>0</v>
      </c>
      <c r="BN266" s="56">
        <v>0</v>
      </c>
      <c r="BO266" s="56">
        <v>0</v>
      </c>
      <c r="BP266" s="56">
        <v>0</v>
      </c>
      <c r="BQ266" s="56">
        <v>0</v>
      </c>
      <c r="BR266" s="56">
        <v>0</v>
      </c>
      <c r="BS266" s="56">
        <v>0</v>
      </c>
      <c r="BT266" s="56">
        <v>0</v>
      </c>
      <c r="BU266" s="56">
        <v>0</v>
      </c>
      <c r="BV266" s="56">
        <v>0</v>
      </c>
      <c r="BW266" s="56">
        <v>0</v>
      </c>
      <c r="BX266" s="56">
        <v>0</v>
      </c>
      <c r="BY266" s="56">
        <v>0</v>
      </c>
      <c r="BZ266" s="56">
        <v>0</v>
      </c>
      <c r="CA266" s="56">
        <v>0</v>
      </c>
      <c r="CB266" s="56">
        <v>0</v>
      </c>
      <c r="CC266" s="56">
        <v>0</v>
      </c>
      <c r="CD266" s="56">
        <v>0</v>
      </c>
      <c r="CE266" s="56">
        <v>0</v>
      </c>
      <c r="CF266" s="56">
        <v>0</v>
      </c>
      <c r="CG266" s="56">
        <v>0</v>
      </c>
      <c r="CH266" s="56">
        <v>0</v>
      </c>
      <c r="CI266" s="56">
        <v>0</v>
      </c>
      <c r="CJ266" s="56">
        <v>0</v>
      </c>
      <c r="CK266" s="56">
        <v>0</v>
      </c>
      <c r="CL266" s="56">
        <v>0</v>
      </c>
      <c r="CM266" s="56">
        <v>0</v>
      </c>
      <c r="CN266" s="56">
        <v>0</v>
      </c>
      <c r="CO266" s="56">
        <v>0</v>
      </c>
      <c r="CP266" s="56">
        <v>0</v>
      </c>
      <c r="CQ266" s="56">
        <v>0</v>
      </c>
      <c r="CR266" s="56">
        <v>0</v>
      </c>
      <c r="CS266" s="56">
        <v>0</v>
      </c>
      <c r="CT266" s="56">
        <v>0</v>
      </c>
      <c r="CU266" s="56">
        <v>0</v>
      </c>
      <c r="CV266" s="56">
        <v>0</v>
      </c>
      <c r="CW266" s="56">
        <v>0</v>
      </c>
      <c r="CX266" s="56">
        <v>0</v>
      </c>
      <c r="CY266" s="56">
        <v>0</v>
      </c>
      <c r="CZ266" s="56">
        <v>0</v>
      </c>
      <c r="DA266" s="56">
        <v>0</v>
      </c>
      <c r="DB266" s="56">
        <v>0</v>
      </c>
      <c r="DC266" s="56">
        <v>0</v>
      </c>
      <c r="DD266" s="56">
        <v>0</v>
      </c>
      <c r="DE266" s="56">
        <v>0</v>
      </c>
      <c r="DF266" s="56">
        <v>0</v>
      </c>
      <c r="DG266" s="63">
        <v>0</v>
      </c>
    </row>
    <row r="267" spans="1:111" ht="15.4" customHeight="1">
      <c r="A267" s="92" t="s">
        <v>1830</v>
      </c>
      <c r="B267" s="93"/>
      <c r="C267" s="93"/>
      <c r="D267" s="57" t="s">
        <v>1168</v>
      </c>
      <c r="E267" s="56">
        <v>75980000</v>
      </c>
      <c r="F267" s="56">
        <v>0</v>
      </c>
      <c r="G267" s="56">
        <v>0</v>
      </c>
      <c r="H267" s="56">
        <v>0</v>
      </c>
      <c r="I267" s="56">
        <v>0</v>
      </c>
      <c r="J267" s="56">
        <v>0</v>
      </c>
      <c r="K267" s="56">
        <v>0</v>
      </c>
      <c r="L267" s="56">
        <v>0</v>
      </c>
      <c r="M267" s="56">
        <v>0</v>
      </c>
      <c r="N267" s="56">
        <v>0</v>
      </c>
      <c r="O267" s="56">
        <v>0</v>
      </c>
      <c r="P267" s="56">
        <v>0</v>
      </c>
      <c r="Q267" s="56">
        <v>0</v>
      </c>
      <c r="R267" s="56">
        <v>0</v>
      </c>
      <c r="S267" s="56">
        <v>0</v>
      </c>
      <c r="T267" s="56">
        <v>75980000</v>
      </c>
      <c r="U267" s="56">
        <v>0</v>
      </c>
      <c r="V267" s="56">
        <v>0</v>
      </c>
      <c r="W267" s="56">
        <v>0</v>
      </c>
      <c r="X267" s="56">
        <v>0</v>
      </c>
      <c r="Y267" s="56">
        <v>0</v>
      </c>
      <c r="Z267" s="56">
        <v>0</v>
      </c>
      <c r="AA267" s="56">
        <v>0</v>
      </c>
      <c r="AB267" s="56">
        <v>0</v>
      </c>
      <c r="AC267" s="56">
        <v>0</v>
      </c>
      <c r="AD267" s="56">
        <v>0</v>
      </c>
      <c r="AE267" s="56">
        <v>0</v>
      </c>
      <c r="AF267" s="56">
        <v>0</v>
      </c>
      <c r="AG267" s="56">
        <v>0</v>
      </c>
      <c r="AH267" s="56">
        <v>0</v>
      </c>
      <c r="AI267" s="56">
        <v>0</v>
      </c>
      <c r="AJ267" s="56">
        <v>0</v>
      </c>
      <c r="AK267" s="56">
        <v>0</v>
      </c>
      <c r="AL267" s="56">
        <v>0</v>
      </c>
      <c r="AM267" s="56">
        <v>0</v>
      </c>
      <c r="AN267" s="56">
        <v>0</v>
      </c>
      <c r="AO267" s="56">
        <v>75980000</v>
      </c>
      <c r="AP267" s="56">
        <v>0</v>
      </c>
      <c r="AQ267" s="56">
        <v>0</v>
      </c>
      <c r="AR267" s="56">
        <v>0</v>
      </c>
      <c r="AS267" s="56">
        <v>0</v>
      </c>
      <c r="AT267" s="56">
        <v>0</v>
      </c>
      <c r="AU267" s="56">
        <v>0</v>
      </c>
      <c r="AV267" s="56">
        <v>0</v>
      </c>
      <c r="AW267" s="56">
        <v>0</v>
      </c>
      <c r="AX267" s="56">
        <v>0</v>
      </c>
      <c r="AY267" s="56">
        <v>0</v>
      </c>
      <c r="AZ267" s="56">
        <v>0</v>
      </c>
      <c r="BA267" s="56">
        <v>0</v>
      </c>
      <c r="BB267" s="56">
        <v>0</v>
      </c>
      <c r="BC267" s="56">
        <v>0</v>
      </c>
      <c r="BD267" s="56">
        <v>0</v>
      </c>
      <c r="BE267" s="56">
        <v>0</v>
      </c>
      <c r="BF267" s="56">
        <v>0</v>
      </c>
      <c r="BG267" s="56">
        <v>0</v>
      </c>
      <c r="BH267" s="56">
        <v>0</v>
      </c>
      <c r="BI267" s="56">
        <v>0</v>
      </c>
      <c r="BJ267" s="56">
        <v>0</v>
      </c>
      <c r="BK267" s="56">
        <v>0</v>
      </c>
      <c r="BL267" s="56">
        <v>0</v>
      </c>
      <c r="BM267" s="56">
        <v>0</v>
      </c>
      <c r="BN267" s="56">
        <v>0</v>
      </c>
      <c r="BO267" s="56">
        <v>0</v>
      </c>
      <c r="BP267" s="56">
        <v>0</v>
      </c>
      <c r="BQ267" s="56">
        <v>0</v>
      </c>
      <c r="BR267" s="56">
        <v>0</v>
      </c>
      <c r="BS267" s="56">
        <v>0</v>
      </c>
      <c r="BT267" s="56">
        <v>0</v>
      </c>
      <c r="BU267" s="56">
        <v>0</v>
      </c>
      <c r="BV267" s="56">
        <v>0</v>
      </c>
      <c r="BW267" s="56">
        <v>0</v>
      </c>
      <c r="BX267" s="56">
        <v>0</v>
      </c>
      <c r="BY267" s="56">
        <v>0</v>
      </c>
      <c r="BZ267" s="56">
        <v>0</v>
      </c>
      <c r="CA267" s="56">
        <v>0</v>
      </c>
      <c r="CB267" s="56">
        <v>0</v>
      </c>
      <c r="CC267" s="56">
        <v>0</v>
      </c>
      <c r="CD267" s="56">
        <v>0</v>
      </c>
      <c r="CE267" s="56">
        <v>0</v>
      </c>
      <c r="CF267" s="56">
        <v>0</v>
      </c>
      <c r="CG267" s="56">
        <v>0</v>
      </c>
      <c r="CH267" s="56">
        <v>0</v>
      </c>
      <c r="CI267" s="56">
        <v>0</v>
      </c>
      <c r="CJ267" s="56">
        <v>0</v>
      </c>
      <c r="CK267" s="56">
        <v>0</v>
      </c>
      <c r="CL267" s="56">
        <v>0</v>
      </c>
      <c r="CM267" s="56">
        <v>0</v>
      </c>
      <c r="CN267" s="56">
        <v>0</v>
      </c>
      <c r="CO267" s="56">
        <v>0</v>
      </c>
      <c r="CP267" s="56">
        <v>0</v>
      </c>
      <c r="CQ267" s="56">
        <v>0</v>
      </c>
      <c r="CR267" s="56">
        <v>0</v>
      </c>
      <c r="CS267" s="56">
        <v>0</v>
      </c>
      <c r="CT267" s="56">
        <v>0</v>
      </c>
      <c r="CU267" s="56">
        <v>0</v>
      </c>
      <c r="CV267" s="56">
        <v>0</v>
      </c>
      <c r="CW267" s="56">
        <v>0</v>
      </c>
      <c r="CX267" s="56">
        <v>0</v>
      </c>
      <c r="CY267" s="56">
        <v>0</v>
      </c>
      <c r="CZ267" s="56">
        <v>0</v>
      </c>
      <c r="DA267" s="56">
        <v>0</v>
      </c>
      <c r="DB267" s="56">
        <v>0</v>
      </c>
      <c r="DC267" s="56">
        <v>0</v>
      </c>
      <c r="DD267" s="56">
        <v>0</v>
      </c>
      <c r="DE267" s="56">
        <v>0</v>
      </c>
      <c r="DF267" s="56">
        <v>0</v>
      </c>
      <c r="DG267" s="63">
        <v>0</v>
      </c>
    </row>
    <row r="268" spans="1:111" ht="15.4" customHeight="1">
      <c r="A268" s="92" t="s">
        <v>1831</v>
      </c>
      <c r="B268" s="93"/>
      <c r="C268" s="93"/>
      <c r="D268" s="57" t="s">
        <v>1168</v>
      </c>
      <c r="E268" s="56">
        <v>75980000</v>
      </c>
      <c r="F268" s="56">
        <v>0</v>
      </c>
      <c r="G268" s="56">
        <v>0</v>
      </c>
      <c r="H268" s="56">
        <v>0</v>
      </c>
      <c r="I268" s="56">
        <v>0</v>
      </c>
      <c r="J268" s="56">
        <v>0</v>
      </c>
      <c r="K268" s="56">
        <v>0</v>
      </c>
      <c r="L268" s="56">
        <v>0</v>
      </c>
      <c r="M268" s="56">
        <v>0</v>
      </c>
      <c r="N268" s="56">
        <v>0</v>
      </c>
      <c r="O268" s="56">
        <v>0</v>
      </c>
      <c r="P268" s="56">
        <v>0</v>
      </c>
      <c r="Q268" s="56">
        <v>0</v>
      </c>
      <c r="R268" s="56">
        <v>0</v>
      </c>
      <c r="S268" s="56">
        <v>0</v>
      </c>
      <c r="T268" s="56">
        <v>75980000</v>
      </c>
      <c r="U268" s="56">
        <v>0</v>
      </c>
      <c r="V268" s="56">
        <v>0</v>
      </c>
      <c r="W268" s="56">
        <v>0</v>
      </c>
      <c r="X268" s="56">
        <v>0</v>
      </c>
      <c r="Y268" s="56">
        <v>0</v>
      </c>
      <c r="Z268" s="56">
        <v>0</v>
      </c>
      <c r="AA268" s="56">
        <v>0</v>
      </c>
      <c r="AB268" s="56">
        <v>0</v>
      </c>
      <c r="AC268" s="56">
        <v>0</v>
      </c>
      <c r="AD268" s="56">
        <v>0</v>
      </c>
      <c r="AE268" s="56">
        <v>0</v>
      </c>
      <c r="AF268" s="56">
        <v>0</v>
      </c>
      <c r="AG268" s="56">
        <v>0</v>
      </c>
      <c r="AH268" s="56">
        <v>0</v>
      </c>
      <c r="AI268" s="56">
        <v>0</v>
      </c>
      <c r="AJ268" s="56">
        <v>0</v>
      </c>
      <c r="AK268" s="56">
        <v>0</v>
      </c>
      <c r="AL268" s="56">
        <v>0</v>
      </c>
      <c r="AM268" s="56">
        <v>0</v>
      </c>
      <c r="AN268" s="56">
        <v>0</v>
      </c>
      <c r="AO268" s="56">
        <v>75980000</v>
      </c>
      <c r="AP268" s="56">
        <v>0</v>
      </c>
      <c r="AQ268" s="56">
        <v>0</v>
      </c>
      <c r="AR268" s="56">
        <v>0</v>
      </c>
      <c r="AS268" s="56">
        <v>0</v>
      </c>
      <c r="AT268" s="56">
        <v>0</v>
      </c>
      <c r="AU268" s="56">
        <v>0</v>
      </c>
      <c r="AV268" s="56">
        <v>0</v>
      </c>
      <c r="AW268" s="56">
        <v>0</v>
      </c>
      <c r="AX268" s="56">
        <v>0</v>
      </c>
      <c r="AY268" s="56">
        <v>0</v>
      </c>
      <c r="AZ268" s="56">
        <v>0</v>
      </c>
      <c r="BA268" s="56">
        <v>0</v>
      </c>
      <c r="BB268" s="56">
        <v>0</v>
      </c>
      <c r="BC268" s="56">
        <v>0</v>
      </c>
      <c r="BD268" s="56">
        <v>0</v>
      </c>
      <c r="BE268" s="56">
        <v>0</v>
      </c>
      <c r="BF268" s="56">
        <v>0</v>
      </c>
      <c r="BG268" s="56">
        <v>0</v>
      </c>
      <c r="BH268" s="56">
        <v>0</v>
      </c>
      <c r="BI268" s="56">
        <v>0</v>
      </c>
      <c r="BJ268" s="56">
        <v>0</v>
      </c>
      <c r="BK268" s="56">
        <v>0</v>
      </c>
      <c r="BL268" s="56">
        <v>0</v>
      </c>
      <c r="BM268" s="56">
        <v>0</v>
      </c>
      <c r="BN268" s="56">
        <v>0</v>
      </c>
      <c r="BO268" s="56">
        <v>0</v>
      </c>
      <c r="BP268" s="56">
        <v>0</v>
      </c>
      <c r="BQ268" s="56">
        <v>0</v>
      </c>
      <c r="BR268" s="56">
        <v>0</v>
      </c>
      <c r="BS268" s="56">
        <v>0</v>
      </c>
      <c r="BT268" s="56">
        <v>0</v>
      </c>
      <c r="BU268" s="56">
        <v>0</v>
      </c>
      <c r="BV268" s="56">
        <v>0</v>
      </c>
      <c r="BW268" s="56">
        <v>0</v>
      </c>
      <c r="BX268" s="56">
        <v>0</v>
      </c>
      <c r="BY268" s="56">
        <v>0</v>
      </c>
      <c r="BZ268" s="56">
        <v>0</v>
      </c>
      <c r="CA268" s="56">
        <v>0</v>
      </c>
      <c r="CB268" s="56">
        <v>0</v>
      </c>
      <c r="CC268" s="56">
        <v>0</v>
      </c>
      <c r="CD268" s="56">
        <v>0</v>
      </c>
      <c r="CE268" s="56">
        <v>0</v>
      </c>
      <c r="CF268" s="56">
        <v>0</v>
      </c>
      <c r="CG268" s="56">
        <v>0</v>
      </c>
      <c r="CH268" s="56">
        <v>0</v>
      </c>
      <c r="CI268" s="56">
        <v>0</v>
      </c>
      <c r="CJ268" s="56">
        <v>0</v>
      </c>
      <c r="CK268" s="56">
        <v>0</v>
      </c>
      <c r="CL268" s="56">
        <v>0</v>
      </c>
      <c r="CM268" s="56">
        <v>0</v>
      </c>
      <c r="CN268" s="56">
        <v>0</v>
      </c>
      <c r="CO268" s="56">
        <v>0</v>
      </c>
      <c r="CP268" s="56">
        <v>0</v>
      </c>
      <c r="CQ268" s="56">
        <v>0</v>
      </c>
      <c r="CR268" s="56">
        <v>0</v>
      </c>
      <c r="CS268" s="56">
        <v>0</v>
      </c>
      <c r="CT268" s="56">
        <v>0</v>
      </c>
      <c r="CU268" s="56">
        <v>0</v>
      </c>
      <c r="CV268" s="56">
        <v>0</v>
      </c>
      <c r="CW268" s="56">
        <v>0</v>
      </c>
      <c r="CX268" s="56">
        <v>0</v>
      </c>
      <c r="CY268" s="56">
        <v>0</v>
      </c>
      <c r="CZ268" s="56">
        <v>0</v>
      </c>
      <c r="DA268" s="56">
        <v>0</v>
      </c>
      <c r="DB268" s="56">
        <v>0</v>
      </c>
      <c r="DC268" s="56">
        <v>0</v>
      </c>
      <c r="DD268" s="56">
        <v>0</v>
      </c>
      <c r="DE268" s="56">
        <v>0</v>
      </c>
      <c r="DF268" s="56">
        <v>0</v>
      </c>
      <c r="DG268" s="63">
        <v>0</v>
      </c>
    </row>
    <row r="269" spans="1:111" ht="15.4" customHeight="1">
      <c r="A269" s="94" t="s">
        <v>1832</v>
      </c>
      <c r="B269" s="95"/>
      <c r="C269" s="95"/>
      <c r="D269" s="64" t="s">
        <v>1012</v>
      </c>
      <c r="E269" s="65">
        <v>75980000</v>
      </c>
      <c r="F269" s="65">
        <v>0</v>
      </c>
      <c r="G269" s="65">
        <v>0</v>
      </c>
      <c r="H269" s="65">
        <v>0</v>
      </c>
      <c r="I269" s="65">
        <v>0</v>
      </c>
      <c r="J269" s="65">
        <v>0</v>
      </c>
      <c r="K269" s="65">
        <v>0</v>
      </c>
      <c r="L269" s="65">
        <v>0</v>
      </c>
      <c r="M269" s="65">
        <v>0</v>
      </c>
      <c r="N269" s="65">
        <v>0</v>
      </c>
      <c r="O269" s="65">
        <v>0</v>
      </c>
      <c r="P269" s="65">
        <v>0</v>
      </c>
      <c r="Q269" s="65">
        <v>0</v>
      </c>
      <c r="R269" s="65">
        <v>0</v>
      </c>
      <c r="S269" s="65">
        <v>0</v>
      </c>
      <c r="T269" s="65">
        <v>75980000</v>
      </c>
      <c r="U269" s="65">
        <v>0</v>
      </c>
      <c r="V269" s="65">
        <v>0</v>
      </c>
      <c r="W269" s="65">
        <v>0</v>
      </c>
      <c r="X269" s="65">
        <v>0</v>
      </c>
      <c r="Y269" s="65">
        <v>0</v>
      </c>
      <c r="Z269" s="65">
        <v>0</v>
      </c>
      <c r="AA269" s="65">
        <v>0</v>
      </c>
      <c r="AB269" s="65">
        <v>0</v>
      </c>
      <c r="AC269" s="65">
        <v>0</v>
      </c>
      <c r="AD269" s="65">
        <v>0</v>
      </c>
      <c r="AE269" s="65">
        <v>0</v>
      </c>
      <c r="AF269" s="65">
        <v>0</v>
      </c>
      <c r="AG269" s="65">
        <v>0</v>
      </c>
      <c r="AH269" s="65">
        <v>0</v>
      </c>
      <c r="AI269" s="65">
        <v>0</v>
      </c>
      <c r="AJ269" s="65">
        <v>0</v>
      </c>
      <c r="AK269" s="65">
        <v>0</v>
      </c>
      <c r="AL269" s="65">
        <v>0</v>
      </c>
      <c r="AM269" s="65">
        <v>0</v>
      </c>
      <c r="AN269" s="65">
        <v>0</v>
      </c>
      <c r="AO269" s="65">
        <v>75980000</v>
      </c>
      <c r="AP269" s="65">
        <v>0</v>
      </c>
      <c r="AQ269" s="65">
        <v>0</v>
      </c>
      <c r="AR269" s="65">
        <v>0</v>
      </c>
      <c r="AS269" s="65">
        <v>0</v>
      </c>
      <c r="AT269" s="65">
        <v>0</v>
      </c>
      <c r="AU269" s="65">
        <v>0</v>
      </c>
      <c r="AV269" s="65">
        <v>0</v>
      </c>
      <c r="AW269" s="65">
        <v>0</v>
      </c>
      <c r="AX269" s="65">
        <v>0</v>
      </c>
      <c r="AY269" s="65">
        <v>0</v>
      </c>
      <c r="AZ269" s="65">
        <v>0</v>
      </c>
      <c r="BA269" s="65">
        <v>0</v>
      </c>
      <c r="BB269" s="65">
        <v>0</v>
      </c>
      <c r="BC269" s="65">
        <v>0</v>
      </c>
      <c r="BD269" s="65">
        <v>0</v>
      </c>
      <c r="BE269" s="65">
        <v>0</v>
      </c>
      <c r="BF269" s="65">
        <v>0</v>
      </c>
      <c r="BG269" s="65">
        <v>0</v>
      </c>
      <c r="BH269" s="65">
        <v>0</v>
      </c>
      <c r="BI269" s="65">
        <v>0</v>
      </c>
      <c r="BJ269" s="65">
        <v>0</v>
      </c>
      <c r="BK269" s="65">
        <v>0</v>
      </c>
      <c r="BL269" s="65">
        <v>0</v>
      </c>
      <c r="BM269" s="65">
        <v>0</v>
      </c>
      <c r="BN269" s="65">
        <v>0</v>
      </c>
      <c r="BO269" s="65">
        <v>0</v>
      </c>
      <c r="BP269" s="65">
        <v>0</v>
      </c>
      <c r="BQ269" s="65">
        <v>0</v>
      </c>
      <c r="BR269" s="65">
        <v>0</v>
      </c>
      <c r="BS269" s="65">
        <v>0</v>
      </c>
      <c r="BT269" s="65">
        <v>0</v>
      </c>
      <c r="BU269" s="65">
        <v>0</v>
      </c>
      <c r="BV269" s="65">
        <v>0</v>
      </c>
      <c r="BW269" s="65">
        <v>0</v>
      </c>
      <c r="BX269" s="65">
        <v>0</v>
      </c>
      <c r="BY269" s="65">
        <v>0</v>
      </c>
      <c r="BZ269" s="65">
        <v>0</v>
      </c>
      <c r="CA269" s="65">
        <v>0</v>
      </c>
      <c r="CB269" s="65">
        <v>0</v>
      </c>
      <c r="CC269" s="65">
        <v>0</v>
      </c>
      <c r="CD269" s="65">
        <v>0</v>
      </c>
      <c r="CE269" s="65">
        <v>0</v>
      </c>
      <c r="CF269" s="65">
        <v>0</v>
      </c>
      <c r="CG269" s="65">
        <v>0</v>
      </c>
      <c r="CH269" s="65">
        <v>0</v>
      </c>
      <c r="CI269" s="65">
        <v>0</v>
      </c>
      <c r="CJ269" s="65">
        <v>0</v>
      </c>
      <c r="CK269" s="65">
        <v>0</v>
      </c>
      <c r="CL269" s="65">
        <v>0</v>
      </c>
      <c r="CM269" s="65">
        <v>0</v>
      </c>
      <c r="CN269" s="65">
        <v>0</v>
      </c>
      <c r="CO269" s="65">
        <v>0</v>
      </c>
      <c r="CP269" s="65">
        <v>0</v>
      </c>
      <c r="CQ269" s="65">
        <v>0</v>
      </c>
      <c r="CR269" s="65">
        <v>0</v>
      </c>
      <c r="CS269" s="65">
        <v>0</v>
      </c>
      <c r="CT269" s="65">
        <v>0</v>
      </c>
      <c r="CU269" s="65">
        <v>0</v>
      </c>
      <c r="CV269" s="65">
        <v>0</v>
      </c>
      <c r="CW269" s="65">
        <v>0</v>
      </c>
      <c r="CX269" s="65">
        <v>0</v>
      </c>
      <c r="CY269" s="65">
        <v>0</v>
      </c>
      <c r="CZ269" s="65">
        <v>0</v>
      </c>
      <c r="DA269" s="65">
        <v>0</v>
      </c>
      <c r="DB269" s="65">
        <v>0</v>
      </c>
      <c r="DC269" s="65">
        <v>0</v>
      </c>
      <c r="DD269" s="65">
        <v>0</v>
      </c>
      <c r="DE269" s="65">
        <v>0</v>
      </c>
      <c r="DF269" s="65">
        <v>0</v>
      </c>
      <c r="DG269" s="67">
        <v>0</v>
      </c>
    </row>
    <row r="270" spans="1:111" ht="15.4" customHeight="1">
      <c r="A270" s="96" t="s">
        <v>1833</v>
      </c>
      <c r="B270" s="96"/>
      <c r="C270" s="96"/>
      <c r="D270" s="96"/>
      <c r="E270" s="66" t="s">
        <v>1834</v>
      </c>
      <c r="F270" s="66" t="s">
        <v>1834</v>
      </c>
      <c r="G270" s="66" t="s">
        <v>1834</v>
      </c>
      <c r="H270" s="66" t="s">
        <v>1834</v>
      </c>
      <c r="I270" s="66" t="s">
        <v>1834</v>
      </c>
      <c r="J270" s="66" t="s">
        <v>1834</v>
      </c>
      <c r="K270" s="66" t="s">
        <v>1834</v>
      </c>
      <c r="L270" s="66" t="s">
        <v>1834</v>
      </c>
      <c r="M270" s="66" t="s">
        <v>1834</v>
      </c>
      <c r="N270" s="66" t="s">
        <v>1834</v>
      </c>
      <c r="O270" s="66" t="s">
        <v>1834</v>
      </c>
      <c r="P270" s="66" t="s">
        <v>1834</v>
      </c>
      <c r="Q270" s="66" t="s">
        <v>1834</v>
      </c>
      <c r="R270" s="66" t="s">
        <v>1834</v>
      </c>
      <c r="S270" s="66" t="s">
        <v>1834</v>
      </c>
      <c r="T270" s="66" t="s">
        <v>1834</v>
      </c>
      <c r="U270" s="66" t="s">
        <v>1834</v>
      </c>
      <c r="V270" s="66" t="s">
        <v>1834</v>
      </c>
      <c r="W270" s="66" t="s">
        <v>1834</v>
      </c>
      <c r="X270" s="66" t="s">
        <v>1834</v>
      </c>
      <c r="Y270" s="66" t="s">
        <v>1834</v>
      </c>
      <c r="Z270" s="66" t="s">
        <v>1834</v>
      </c>
      <c r="AA270" s="66" t="s">
        <v>1834</v>
      </c>
      <c r="AB270" s="66" t="s">
        <v>1834</v>
      </c>
      <c r="AC270" s="66" t="s">
        <v>1834</v>
      </c>
      <c r="AD270" s="66" t="s">
        <v>1834</v>
      </c>
      <c r="AE270" s="66" t="s">
        <v>1834</v>
      </c>
      <c r="AF270" s="66" t="s">
        <v>1834</v>
      </c>
      <c r="AG270" s="66" t="s">
        <v>1834</v>
      </c>
      <c r="AH270" s="66" t="s">
        <v>1834</v>
      </c>
      <c r="AI270" s="66" t="s">
        <v>1834</v>
      </c>
      <c r="AJ270" s="66" t="s">
        <v>1834</v>
      </c>
      <c r="AK270" s="66" t="s">
        <v>1834</v>
      </c>
      <c r="AL270" s="66" t="s">
        <v>1834</v>
      </c>
      <c r="AM270" s="66" t="s">
        <v>1834</v>
      </c>
      <c r="AN270" s="66" t="s">
        <v>1834</v>
      </c>
      <c r="AO270" s="66" t="s">
        <v>1834</v>
      </c>
      <c r="AP270" s="66" t="s">
        <v>1834</v>
      </c>
      <c r="AQ270" s="66" t="s">
        <v>1834</v>
      </c>
      <c r="AR270" s="66" t="s">
        <v>1834</v>
      </c>
      <c r="AS270" s="66" t="s">
        <v>1834</v>
      </c>
      <c r="AT270" s="66" t="s">
        <v>1834</v>
      </c>
      <c r="AU270" s="66" t="s">
        <v>1834</v>
      </c>
      <c r="AV270" s="66" t="s">
        <v>1834</v>
      </c>
      <c r="AW270" s="66" t="s">
        <v>1834</v>
      </c>
      <c r="AX270" s="66" t="s">
        <v>1834</v>
      </c>
      <c r="AY270" s="66" t="s">
        <v>1834</v>
      </c>
      <c r="AZ270" s="66" t="s">
        <v>1834</v>
      </c>
      <c r="BA270" s="66" t="s">
        <v>1834</v>
      </c>
      <c r="BB270" s="66" t="s">
        <v>1834</v>
      </c>
      <c r="BC270" s="66" t="s">
        <v>1834</v>
      </c>
      <c r="BD270" s="66" t="s">
        <v>1834</v>
      </c>
      <c r="BE270" s="66" t="s">
        <v>1834</v>
      </c>
      <c r="BF270" s="66" t="s">
        <v>1834</v>
      </c>
      <c r="BG270" s="66" t="s">
        <v>1834</v>
      </c>
      <c r="BH270" s="66" t="s">
        <v>1834</v>
      </c>
      <c r="BI270" s="66" t="s">
        <v>1834</v>
      </c>
      <c r="BJ270" s="66" t="s">
        <v>1834</v>
      </c>
      <c r="BK270" s="66" t="s">
        <v>1834</v>
      </c>
      <c r="BL270" s="66" t="s">
        <v>1834</v>
      </c>
      <c r="BM270" s="66" t="s">
        <v>1834</v>
      </c>
      <c r="BN270" s="66" t="s">
        <v>1834</v>
      </c>
      <c r="BO270" s="66" t="s">
        <v>1834</v>
      </c>
      <c r="BP270" s="66" t="s">
        <v>1834</v>
      </c>
      <c r="BQ270" s="66" t="s">
        <v>1834</v>
      </c>
      <c r="BR270" s="66" t="s">
        <v>1834</v>
      </c>
      <c r="BS270" s="66" t="s">
        <v>1834</v>
      </c>
      <c r="BT270" s="66" t="s">
        <v>1834</v>
      </c>
      <c r="BU270" s="66" t="s">
        <v>1834</v>
      </c>
      <c r="BV270" s="66" t="s">
        <v>1834</v>
      </c>
      <c r="BW270" s="66" t="s">
        <v>1834</v>
      </c>
      <c r="BX270" s="66" t="s">
        <v>1834</v>
      </c>
      <c r="BY270" s="66" t="s">
        <v>1834</v>
      </c>
      <c r="BZ270" s="66" t="s">
        <v>1834</v>
      </c>
      <c r="CA270" s="66" t="s">
        <v>1834</v>
      </c>
      <c r="CB270" s="66" t="s">
        <v>1834</v>
      </c>
      <c r="CC270" s="66" t="s">
        <v>1834</v>
      </c>
      <c r="CD270" s="66" t="s">
        <v>1834</v>
      </c>
      <c r="CE270" s="66" t="s">
        <v>1834</v>
      </c>
      <c r="CF270" s="66" t="s">
        <v>1834</v>
      </c>
      <c r="CG270" s="66" t="s">
        <v>1834</v>
      </c>
      <c r="CH270" s="66" t="s">
        <v>1834</v>
      </c>
      <c r="CI270" s="66" t="s">
        <v>1834</v>
      </c>
      <c r="CJ270" s="66" t="s">
        <v>1834</v>
      </c>
      <c r="CK270" s="66" t="s">
        <v>1834</v>
      </c>
      <c r="CL270" s="66" t="s">
        <v>1834</v>
      </c>
      <c r="CM270" s="66" t="s">
        <v>1834</v>
      </c>
      <c r="CN270" s="66" t="s">
        <v>1834</v>
      </c>
      <c r="CO270" s="66" t="s">
        <v>1834</v>
      </c>
      <c r="CP270" s="66" t="s">
        <v>1834</v>
      </c>
      <c r="CQ270" s="66" t="s">
        <v>1834</v>
      </c>
      <c r="CR270" s="66" t="s">
        <v>1834</v>
      </c>
      <c r="CS270" s="66" t="s">
        <v>1834</v>
      </c>
      <c r="CT270" s="66" t="s">
        <v>1834</v>
      </c>
      <c r="CU270" s="66" t="s">
        <v>1834</v>
      </c>
      <c r="CV270" s="66" t="s">
        <v>1834</v>
      </c>
      <c r="CW270" s="66" t="s">
        <v>1834</v>
      </c>
      <c r="CX270" s="66" t="s">
        <v>1834</v>
      </c>
      <c r="CY270" s="66" t="s">
        <v>1834</v>
      </c>
      <c r="CZ270" s="66" t="s">
        <v>1834</v>
      </c>
      <c r="DA270" s="66" t="s">
        <v>1834</v>
      </c>
      <c r="DB270" s="66" t="s">
        <v>1834</v>
      </c>
      <c r="DC270" s="66" t="s">
        <v>1834</v>
      </c>
      <c r="DD270" s="66" t="s">
        <v>1834</v>
      </c>
      <c r="DE270" s="66" t="s">
        <v>1834</v>
      </c>
      <c r="DF270" s="66" t="s">
        <v>1834</v>
      </c>
      <c r="DG270" s="66" t="s">
        <v>1834</v>
      </c>
    </row>
    <row r="272" spans="1:111" ht="15">
      <c r="BE272" s="60" t="s">
        <v>1835</v>
      </c>
    </row>
  </sheetData>
  <mergeCells count="384">
    <mergeCell ref="CZ5:CZ7"/>
    <mergeCell ref="DA5:DA7"/>
    <mergeCell ref="DB5:DB7"/>
    <mergeCell ref="DC5:DC7"/>
    <mergeCell ref="DD5:DD7"/>
    <mergeCell ref="DE5:DE7"/>
    <mergeCell ref="DF5:DF7"/>
    <mergeCell ref="DG5:DG7"/>
    <mergeCell ref="A5:C7"/>
    <mergeCell ref="CQ5:CQ7"/>
    <mergeCell ref="CR5:CR7"/>
    <mergeCell ref="CS5:CS7"/>
    <mergeCell ref="CT5:CT7"/>
    <mergeCell ref="CU5:CU7"/>
    <mergeCell ref="CV5:CV7"/>
    <mergeCell ref="CW5:CW7"/>
    <mergeCell ref="CX5:CX7"/>
    <mergeCell ref="CY5:CY7"/>
    <mergeCell ref="CH5:CH7"/>
    <mergeCell ref="CI5:CI7"/>
    <mergeCell ref="CJ5:CJ7"/>
    <mergeCell ref="CK5:CK7"/>
    <mergeCell ref="CL5:CL7"/>
    <mergeCell ref="CM5:CM7"/>
    <mergeCell ref="CN5:CN7"/>
    <mergeCell ref="CO5:CO7"/>
    <mergeCell ref="CP5:CP7"/>
    <mergeCell ref="BY5:BY7"/>
    <mergeCell ref="BZ5:BZ7"/>
    <mergeCell ref="CA5:CA7"/>
    <mergeCell ref="CB5:CB7"/>
    <mergeCell ref="CC5:CC7"/>
    <mergeCell ref="CD5:CD7"/>
    <mergeCell ref="CE5:CE7"/>
    <mergeCell ref="CF5:CF7"/>
    <mergeCell ref="CG5:CG7"/>
    <mergeCell ref="BP5:BP7"/>
    <mergeCell ref="BQ5:BQ7"/>
    <mergeCell ref="BR5:BR7"/>
    <mergeCell ref="BS5:BS7"/>
    <mergeCell ref="BT5:BT7"/>
    <mergeCell ref="BU5:BU7"/>
    <mergeCell ref="BV5:BV7"/>
    <mergeCell ref="BW5:BW7"/>
    <mergeCell ref="BX5:BX7"/>
    <mergeCell ref="BG5:BG7"/>
    <mergeCell ref="BH5:BH7"/>
    <mergeCell ref="BI5:BI7"/>
    <mergeCell ref="BJ5:BJ7"/>
    <mergeCell ref="BK5:BK7"/>
    <mergeCell ref="BL5:BL7"/>
    <mergeCell ref="BM5:BM7"/>
    <mergeCell ref="BN5:BN7"/>
    <mergeCell ref="BO5:BO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AO5:AO7"/>
    <mergeCell ref="AP5:AP7"/>
    <mergeCell ref="AQ5:AQ7"/>
    <mergeCell ref="AR5:AR7"/>
    <mergeCell ref="AS5:AS7"/>
    <mergeCell ref="AT5:AT7"/>
    <mergeCell ref="AU5:AU7"/>
    <mergeCell ref="AV5:AV7"/>
    <mergeCell ref="AW5:AW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269:C269"/>
    <mergeCell ref="A270:D270"/>
    <mergeCell ref="A8:A9"/>
    <mergeCell ref="B8:B9"/>
    <mergeCell ref="C8:C9"/>
    <mergeCell ref="D5:D7"/>
    <mergeCell ref="E4:E7"/>
    <mergeCell ref="F5:F7"/>
    <mergeCell ref="G5:G7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CZ4:DB4"/>
    <mergeCell ref="DC4:DG4"/>
    <mergeCell ref="A10:C10"/>
    <mergeCell ref="A11:C11"/>
    <mergeCell ref="A12:C12"/>
    <mergeCell ref="A13:C13"/>
    <mergeCell ref="A14:C14"/>
    <mergeCell ref="A15:C15"/>
    <mergeCell ref="A16:C16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A4:D4"/>
    <mergeCell ref="F4:S4"/>
    <mergeCell ref="T4:AU4"/>
    <mergeCell ref="AV4:BG4"/>
    <mergeCell ref="BH4:BL4"/>
    <mergeCell ref="BM4:BY4"/>
    <mergeCell ref="BZ4:CP4"/>
    <mergeCell ref="CQ4:CS4"/>
    <mergeCell ref="CT4:CY4"/>
  </mergeCells>
  <phoneticPr fontId="27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9"/>
  <sheetViews>
    <sheetView workbookViewId="0">
      <selection activeCell="I14" sqref="I14"/>
    </sheetView>
  </sheetViews>
  <sheetFormatPr defaultColWidth="12.125" defaultRowHeight="15.6" customHeight="1"/>
  <cols>
    <col min="1" max="1" width="8.75" style="10" customWidth="1"/>
    <col min="2" max="2" width="25.75" style="10" customWidth="1"/>
    <col min="3" max="3" width="15.25" style="10" customWidth="1"/>
    <col min="4" max="8" width="14.625" style="10" customWidth="1"/>
    <col min="9" max="256" width="12.125" style="10" customWidth="1"/>
    <col min="257" max="16384" width="12.125" style="10"/>
  </cols>
  <sheetData>
    <row r="1" spans="1:8" ht="42.75" customHeight="1">
      <c r="A1" s="86" t="s">
        <v>1836</v>
      </c>
      <c r="B1" s="86"/>
      <c r="C1" s="86"/>
      <c r="D1" s="86"/>
      <c r="E1" s="86"/>
      <c r="F1" s="86"/>
      <c r="G1" s="86"/>
      <c r="H1" s="86"/>
    </row>
    <row r="2" spans="1:8" ht="16.899999999999999" customHeight="1">
      <c r="A2" s="37"/>
      <c r="B2" s="37"/>
      <c r="C2" s="37"/>
      <c r="D2" s="37"/>
      <c r="E2" s="37"/>
      <c r="F2" s="37"/>
      <c r="G2" s="37"/>
      <c r="H2" s="38" t="s">
        <v>12</v>
      </c>
    </row>
    <row r="3" spans="1:8" s="48" customFormat="1" ht="17.25" customHeight="1">
      <c r="A3" s="100" t="s">
        <v>68</v>
      </c>
      <c r="B3" s="100" t="s">
        <v>69</v>
      </c>
      <c r="C3" s="102" t="s">
        <v>71</v>
      </c>
      <c r="D3" s="49"/>
      <c r="E3" s="50"/>
      <c r="F3" s="103" t="s">
        <v>1837</v>
      </c>
      <c r="G3" s="49"/>
      <c r="H3" s="50"/>
    </row>
    <row r="4" spans="1:8" s="48" customFormat="1" ht="35.25" customHeight="1">
      <c r="A4" s="101"/>
      <c r="B4" s="101"/>
      <c r="C4" s="101"/>
      <c r="D4" s="51" t="s">
        <v>1838</v>
      </c>
      <c r="E4" s="51" t="s">
        <v>1839</v>
      </c>
      <c r="F4" s="101"/>
      <c r="G4" s="51" t="s">
        <v>1838</v>
      </c>
      <c r="H4" s="51" t="s">
        <v>1839</v>
      </c>
    </row>
    <row r="5" spans="1:8" ht="17.25" customHeight="1">
      <c r="A5" s="5"/>
      <c r="B5" s="40" t="s">
        <v>71</v>
      </c>
      <c r="C5" s="7">
        <f t="shared" ref="C5:H5" si="0">C6+C11+C22+C30+C37+C41+C44+C48+C51+C57+C60+C65</f>
        <v>147522</v>
      </c>
      <c r="D5" s="7">
        <f t="shared" si="0"/>
        <v>147254</v>
      </c>
      <c r="E5" s="7">
        <f t="shared" si="0"/>
        <v>268</v>
      </c>
      <c r="F5" s="7">
        <f t="shared" si="0"/>
        <v>20784</v>
      </c>
      <c r="G5" s="7">
        <f t="shared" si="0"/>
        <v>20551</v>
      </c>
      <c r="H5" s="7">
        <f t="shared" si="0"/>
        <v>233</v>
      </c>
    </row>
    <row r="6" spans="1:8" ht="16.899999999999999" customHeight="1">
      <c r="A6" s="5">
        <v>501</v>
      </c>
      <c r="B6" s="52" t="s">
        <v>1840</v>
      </c>
      <c r="C6" s="7">
        <f t="shared" ref="C6:H6" si="1">SUM(C7:C10)</f>
        <v>13389</v>
      </c>
      <c r="D6" s="7">
        <f t="shared" si="1"/>
        <v>13389</v>
      </c>
      <c r="E6" s="7">
        <f t="shared" si="1"/>
        <v>0</v>
      </c>
      <c r="F6" s="7">
        <f t="shared" si="1"/>
        <v>13389</v>
      </c>
      <c r="G6" s="7">
        <f t="shared" si="1"/>
        <v>13389</v>
      </c>
      <c r="H6" s="7">
        <f t="shared" si="1"/>
        <v>0</v>
      </c>
    </row>
    <row r="7" spans="1:8" ht="16.899999999999999" customHeight="1">
      <c r="A7" s="5">
        <v>50101</v>
      </c>
      <c r="B7" s="5" t="s">
        <v>1841</v>
      </c>
      <c r="C7" s="7">
        <f t="shared" ref="C7:C10" si="2">D7+E7</f>
        <v>9923</v>
      </c>
      <c r="D7" s="7">
        <v>9923</v>
      </c>
      <c r="E7" s="7">
        <v>0</v>
      </c>
      <c r="F7" s="7">
        <f t="shared" ref="F7:F10" si="3">G7+H7</f>
        <v>9923</v>
      </c>
      <c r="G7" s="7">
        <v>9923</v>
      </c>
      <c r="H7" s="7">
        <v>0</v>
      </c>
    </row>
    <row r="8" spans="1:8" ht="16.899999999999999" customHeight="1">
      <c r="A8" s="5">
        <v>50102</v>
      </c>
      <c r="B8" s="5" t="s">
        <v>1842</v>
      </c>
      <c r="C8" s="7">
        <f t="shared" si="2"/>
        <v>1796</v>
      </c>
      <c r="D8" s="7">
        <v>1796</v>
      </c>
      <c r="E8" s="7">
        <v>0</v>
      </c>
      <c r="F8" s="7">
        <f t="shared" si="3"/>
        <v>1796</v>
      </c>
      <c r="G8" s="7">
        <v>1796</v>
      </c>
      <c r="H8" s="7">
        <v>0</v>
      </c>
    </row>
    <row r="9" spans="1:8" ht="16.899999999999999" customHeight="1">
      <c r="A9" s="5">
        <v>50103</v>
      </c>
      <c r="B9" s="5" t="s">
        <v>1820</v>
      </c>
      <c r="C9" s="7">
        <f t="shared" si="2"/>
        <v>987</v>
      </c>
      <c r="D9" s="7">
        <v>987</v>
      </c>
      <c r="E9" s="7">
        <v>0</v>
      </c>
      <c r="F9" s="7">
        <f t="shared" si="3"/>
        <v>987</v>
      </c>
      <c r="G9" s="7">
        <v>987</v>
      </c>
      <c r="H9" s="7">
        <v>0</v>
      </c>
    </row>
    <row r="10" spans="1:8" ht="16.899999999999999" customHeight="1">
      <c r="A10" s="5">
        <v>50199</v>
      </c>
      <c r="B10" s="5" t="s">
        <v>1843</v>
      </c>
      <c r="C10" s="7">
        <f t="shared" si="2"/>
        <v>683</v>
      </c>
      <c r="D10" s="7">
        <v>683</v>
      </c>
      <c r="E10" s="7">
        <v>0</v>
      </c>
      <c r="F10" s="7">
        <f t="shared" si="3"/>
        <v>683</v>
      </c>
      <c r="G10" s="7">
        <v>683</v>
      </c>
      <c r="H10" s="7">
        <v>0</v>
      </c>
    </row>
    <row r="11" spans="1:8" ht="16.899999999999999" customHeight="1">
      <c r="A11" s="5">
        <v>502</v>
      </c>
      <c r="B11" s="52" t="s">
        <v>1844</v>
      </c>
      <c r="C11" s="7">
        <f t="shared" ref="C11:H11" si="4">SUM(C12:C21)</f>
        <v>18419</v>
      </c>
      <c r="D11" s="7">
        <f t="shared" si="4"/>
        <v>18212</v>
      </c>
      <c r="E11" s="7">
        <f t="shared" si="4"/>
        <v>207</v>
      </c>
      <c r="F11" s="7">
        <f t="shared" si="4"/>
        <v>3408</v>
      </c>
      <c r="G11" s="7">
        <f t="shared" si="4"/>
        <v>3201</v>
      </c>
      <c r="H11" s="7">
        <f t="shared" si="4"/>
        <v>207</v>
      </c>
    </row>
    <row r="12" spans="1:8" ht="16.899999999999999" customHeight="1">
      <c r="A12" s="5">
        <v>50201</v>
      </c>
      <c r="B12" s="5" t="s">
        <v>1845</v>
      </c>
      <c r="C12" s="7">
        <f t="shared" ref="C12:C21" si="5">D12+E12</f>
        <v>4099</v>
      </c>
      <c r="D12" s="7">
        <v>4094</v>
      </c>
      <c r="E12" s="7">
        <v>5</v>
      </c>
      <c r="F12" s="7">
        <f t="shared" ref="F12:F21" si="6">G12+H12</f>
        <v>1737</v>
      </c>
      <c r="G12" s="7">
        <v>1732</v>
      </c>
      <c r="H12" s="7">
        <v>5</v>
      </c>
    </row>
    <row r="13" spans="1:8" ht="16.899999999999999" customHeight="1">
      <c r="A13" s="5">
        <v>50202</v>
      </c>
      <c r="B13" s="5" t="s">
        <v>1846</v>
      </c>
      <c r="C13" s="7">
        <f t="shared" si="5"/>
        <v>125</v>
      </c>
      <c r="D13" s="7">
        <v>125</v>
      </c>
      <c r="E13" s="7">
        <v>0</v>
      </c>
      <c r="F13" s="7">
        <f t="shared" si="6"/>
        <v>14</v>
      </c>
      <c r="G13" s="7">
        <v>14</v>
      </c>
      <c r="H13" s="7">
        <v>0</v>
      </c>
    </row>
    <row r="14" spans="1:8" ht="16.899999999999999" customHeight="1">
      <c r="A14" s="5">
        <v>50203</v>
      </c>
      <c r="B14" s="5" t="s">
        <v>1847</v>
      </c>
      <c r="C14" s="7">
        <f t="shared" si="5"/>
        <v>181</v>
      </c>
      <c r="D14" s="7">
        <v>181</v>
      </c>
      <c r="E14" s="7">
        <v>0</v>
      </c>
      <c r="F14" s="7">
        <f t="shared" si="6"/>
        <v>170</v>
      </c>
      <c r="G14" s="7">
        <v>170</v>
      </c>
      <c r="H14" s="7">
        <v>0</v>
      </c>
    </row>
    <row r="15" spans="1:8" ht="16.899999999999999" customHeight="1">
      <c r="A15" s="5">
        <v>50204</v>
      </c>
      <c r="B15" s="5" t="s">
        <v>1848</v>
      </c>
      <c r="C15" s="7">
        <f t="shared" si="5"/>
        <v>80</v>
      </c>
      <c r="D15" s="7">
        <v>80</v>
      </c>
      <c r="E15" s="7">
        <v>0</v>
      </c>
      <c r="F15" s="7">
        <f t="shared" si="6"/>
        <v>80</v>
      </c>
      <c r="G15" s="7">
        <v>80</v>
      </c>
      <c r="H15" s="7">
        <v>0</v>
      </c>
    </row>
    <row r="16" spans="1:8" ht="16.899999999999999" customHeight="1">
      <c r="A16" s="5">
        <v>50205</v>
      </c>
      <c r="B16" s="5" t="s">
        <v>1849</v>
      </c>
      <c r="C16" s="7">
        <f t="shared" si="5"/>
        <v>813</v>
      </c>
      <c r="D16" s="7">
        <v>813</v>
      </c>
      <c r="E16" s="7">
        <v>0</v>
      </c>
      <c r="F16" s="7">
        <f t="shared" si="6"/>
        <v>813</v>
      </c>
      <c r="G16" s="7">
        <v>813</v>
      </c>
      <c r="H16" s="7">
        <v>0</v>
      </c>
    </row>
    <row r="17" spans="1:8" ht="16.899999999999999" customHeight="1">
      <c r="A17" s="5">
        <v>50206</v>
      </c>
      <c r="B17" s="5" t="s">
        <v>1850</v>
      </c>
      <c r="C17" s="7">
        <f t="shared" si="5"/>
        <v>225</v>
      </c>
      <c r="D17" s="7">
        <v>225</v>
      </c>
      <c r="E17" s="7">
        <v>0</v>
      </c>
      <c r="F17" s="7">
        <f t="shared" si="6"/>
        <v>59</v>
      </c>
      <c r="G17" s="7">
        <v>59</v>
      </c>
      <c r="H17" s="7">
        <v>0</v>
      </c>
    </row>
    <row r="18" spans="1:8" ht="16.899999999999999" customHeight="1">
      <c r="A18" s="5">
        <v>50207</v>
      </c>
      <c r="B18" s="5" t="s">
        <v>1851</v>
      </c>
      <c r="C18" s="7">
        <f t="shared" si="5"/>
        <v>125</v>
      </c>
      <c r="D18" s="7">
        <v>125</v>
      </c>
      <c r="E18" s="7">
        <v>0</v>
      </c>
      <c r="F18" s="7">
        <f t="shared" si="6"/>
        <v>0</v>
      </c>
      <c r="G18" s="7">
        <v>0</v>
      </c>
      <c r="H18" s="7">
        <v>0</v>
      </c>
    </row>
    <row r="19" spans="1:8" ht="16.899999999999999" customHeight="1">
      <c r="A19" s="5">
        <v>50208</v>
      </c>
      <c r="B19" s="5" t="s">
        <v>1852</v>
      </c>
      <c r="C19" s="7">
        <f t="shared" si="5"/>
        <v>310</v>
      </c>
      <c r="D19" s="7">
        <v>310</v>
      </c>
      <c r="E19" s="7">
        <v>0</v>
      </c>
      <c r="F19" s="7">
        <f t="shared" si="6"/>
        <v>123</v>
      </c>
      <c r="G19" s="7">
        <v>123</v>
      </c>
      <c r="H19" s="7">
        <v>0</v>
      </c>
    </row>
    <row r="20" spans="1:8" ht="16.899999999999999" customHeight="1">
      <c r="A20" s="5">
        <v>50209</v>
      </c>
      <c r="B20" s="5" t="s">
        <v>1853</v>
      </c>
      <c r="C20" s="7">
        <f t="shared" si="5"/>
        <v>171</v>
      </c>
      <c r="D20" s="7">
        <v>171</v>
      </c>
      <c r="E20" s="7">
        <v>0</v>
      </c>
      <c r="F20" s="7">
        <f t="shared" si="6"/>
        <v>171</v>
      </c>
      <c r="G20" s="7">
        <v>171</v>
      </c>
      <c r="H20" s="7">
        <v>0</v>
      </c>
    </row>
    <row r="21" spans="1:8" ht="16.899999999999999" customHeight="1">
      <c r="A21" s="5">
        <v>50299</v>
      </c>
      <c r="B21" s="5" t="s">
        <v>1854</v>
      </c>
      <c r="C21" s="7">
        <f t="shared" si="5"/>
        <v>12290</v>
      </c>
      <c r="D21" s="7">
        <v>12088</v>
      </c>
      <c r="E21" s="7">
        <v>202</v>
      </c>
      <c r="F21" s="7">
        <f t="shared" si="6"/>
        <v>241</v>
      </c>
      <c r="G21" s="7">
        <v>39</v>
      </c>
      <c r="H21" s="7">
        <v>202</v>
      </c>
    </row>
    <row r="22" spans="1:8" ht="16.899999999999999" customHeight="1">
      <c r="A22" s="5">
        <v>503</v>
      </c>
      <c r="B22" s="52" t="s">
        <v>1855</v>
      </c>
      <c r="C22" s="7">
        <f t="shared" ref="C22:H22" si="7">SUM(C23:C29)</f>
        <v>2745</v>
      </c>
      <c r="D22" s="7">
        <f t="shared" si="7"/>
        <v>2745</v>
      </c>
      <c r="E22" s="7">
        <f t="shared" si="7"/>
        <v>0</v>
      </c>
      <c r="F22" s="7">
        <f t="shared" si="7"/>
        <v>0</v>
      </c>
      <c r="G22" s="7">
        <f t="shared" si="7"/>
        <v>0</v>
      </c>
      <c r="H22" s="7">
        <f t="shared" si="7"/>
        <v>0</v>
      </c>
    </row>
    <row r="23" spans="1:8" ht="16.899999999999999" customHeight="1">
      <c r="A23" s="5">
        <v>50301</v>
      </c>
      <c r="B23" s="5" t="s">
        <v>1856</v>
      </c>
      <c r="C23" s="7">
        <f t="shared" ref="C23:C29" si="8">D23+E23</f>
        <v>0</v>
      </c>
      <c r="D23" s="7">
        <v>0</v>
      </c>
      <c r="E23" s="7">
        <v>0</v>
      </c>
      <c r="F23" s="7">
        <f t="shared" ref="F23:F29" si="9">G23+H23</f>
        <v>0</v>
      </c>
      <c r="G23" s="7">
        <v>0</v>
      </c>
      <c r="H23" s="7">
        <v>0</v>
      </c>
    </row>
    <row r="24" spans="1:8" ht="16.899999999999999" customHeight="1">
      <c r="A24" s="5">
        <v>50302</v>
      </c>
      <c r="B24" s="5" t="s">
        <v>1857</v>
      </c>
      <c r="C24" s="7">
        <f t="shared" si="8"/>
        <v>700</v>
      </c>
      <c r="D24" s="7">
        <v>700</v>
      </c>
      <c r="E24" s="7">
        <v>0</v>
      </c>
      <c r="F24" s="7">
        <f t="shared" si="9"/>
        <v>0</v>
      </c>
      <c r="G24" s="7">
        <v>0</v>
      </c>
      <c r="H24" s="7">
        <v>0</v>
      </c>
    </row>
    <row r="25" spans="1:8" ht="16.899999999999999" customHeight="1">
      <c r="A25" s="5">
        <v>50303</v>
      </c>
      <c r="B25" s="5" t="s">
        <v>1858</v>
      </c>
      <c r="C25" s="7">
        <f t="shared" si="8"/>
        <v>0</v>
      </c>
      <c r="D25" s="7">
        <v>0</v>
      </c>
      <c r="E25" s="7">
        <v>0</v>
      </c>
      <c r="F25" s="7">
        <f t="shared" si="9"/>
        <v>0</v>
      </c>
      <c r="G25" s="7">
        <v>0</v>
      </c>
      <c r="H25" s="7">
        <v>0</v>
      </c>
    </row>
    <row r="26" spans="1:8" ht="17.25" customHeight="1">
      <c r="A26" s="5">
        <v>50305</v>
      </c>
      <c r="B26" s="5" t="s">
        <v>1859</v>
      </c>
      <c r="C26" s="7">
        <f t="shared" si="8"/>
        <v>0</v>
      </c>
      <c r="D26" s="7">
        <v>0</v>
      </c>
      <c r="E26" s="7">
        <v>0</v>
      </c>
      <c r="F26" s="7">
        <f t="shared" si="9"/>
        <v>0</v>
      </c>
      <c r="G26" s="7">
        <v>0</v>
      </c>
      <c r="H26" s="7">
        <v>0</v>
      </c>
    </row>
    <row r="27" spans="1:8" ht="16.899999999999999" customHeight="1">
      <c r="A27" s="5">
        <v>50306</v>
      </c>
      <c r="B27" s="5" t="s">
        <v>1860</v>
      </c>
      <c r="C27" s="7">
        <f t="shared" si="8"/>
        <v>1502</v>
      </c>
      <c r="D27" s="7">
        <v>1502</v>
      </c>
      <c r="E27" s="7">
        <v>0</v>
      </c>
      <c r="F27" s="7">
        <f t="shared" si="9"/>
        <v>0</v>
      </c>
      <c r="G27" s="7">
        <v>0</v>
      </c>
      <c r="H27" s="7">
        <v>0</v>
      </c>
    </row>
    <row r="28" spans="1:8" ht="16.899999999999999" customHeight="1">
      <c r="A28" s="5">
        <v>50307</v>
      </c>
      <c r="B28" s="5" t="s">
        <v>1861</v>
      </c>
      <c r="C28" s="7">
        <f t="shared" si="8"/>
        <v>522</v>
      </c>
      <c r="D28" s="7">
        <v>522</v>
      </c>
      <c r="E28" s="7">
        <v>0</v>
      </c>
      <c r="F28" s="7">
        <f t="shared" si="9"/>
        <v>0</v>
      </c>
      <c r="G28" s="7">
        <v>0</v>
      </c>
      <c r="H28" s="7">
        <v>0</v>
      </c>
    </row>
    <row r="29" spans="1:8" ht="16.899999999999999" customHeight="1">
      <c r="A29" s="5">
        <v>50399</v>
      </c>
      <c r="B29" s="5" t="s">
        <v>1862</v>
      </c>
      <c r="C29" s="7">
        <f t="shared" si="8"/>
        <v>21</v>
      </c>
      <c r="D29" s="7">
        <v>21</v>
      </c>
      <c r="E29" s="7">
        <v>0</v>
      </c>
      <c r="F29" s="7">
        <f t="shared" si="9"/>
        <v>0</v>
      </c>
      <c r="G29" s="7">
        <v>0</v>
      </c>
      <c r="H29" s="7">
        <v>0</v>
      </c>
    </row>
    <row r="30" spans="1:8" ht="16.899999999999999" customHeight="1">
      <c r="A30" s="5">
        <v>504</v>
      </c>
      <c r="B30" s="52" t="s">
        <v>1863</v>
      </c>
      <c r="C30" s="7">
        <f t="shared" ref="C30:H30" si="10">SUM(C31:C36)</f>
        <v>36879</v>
      </c>
      <c r="D30" s="7">
        <f t="shared" si="10"/>
        <v>36879</v>
      </c>
      <c r="E30" s="7">
        <f t="shared" si="10"/>
        <v>0</v>
      </c>
      <c r="F30" s="7">
        <f t="shared" si="10"/>
        <v>0</v>
      </c>
      <c r="G30" s="7">
        <f t="shared" si="10"/>
        <v>0</v>
      </c>
      <c r="H30" s="7">
        <f t="shared" si="10"/>
        <v>0</v>
      </c>
    </row>
    <row r="31" spans="1:8" ht="16.899999999999999" customHeight="1">
      <c r="A31" s="5">
        <v>50401</v>
      </c>
      <c r="B31" s="5" t="s">
        <v>1856</v>
      </c>
      <c r="C31" s="7">
        <f t="shared" ref="C31:C36" si="11">D31+E31</f>
        <v>0</v>
      </c>
      <c r="D31" s="7">
        <v>0</v>
      </c>
      <c r="E31" s="7">
        <v>0</v>
      </c>
      <c r="F31" s="7">
        <f t="shared" ref="F31:F36" si="12">G31+H31</f>
        <v>0</v>
      </c>
      <c r="G31" s="7">
        <v>0</v>
      </c>
      <c r="H31" s="7">
        <v>0</v>
      </c>
    </row>
    <row r="32" spans="1:8" ht="16.899999999999999" customHeight="1">
      <c r="A32" s="5">
        <v>50402</v>
      </c>
      <c r="B32" s="5" t="s">
        <v>1857</v>
      </c>
      <c r="C32" s="7">
        <f t="shared" si="11"/>
        <v>35625</v>
      </c>
      <c r="D32" s="7">
        <v>35625</v>
      </c>
      <c r="E32" s="7">
        <v>0</v>
      </c>
      <c r="F32" s="7">
        <f t="shared" si="12"/>
        <v>0</v>
      </c>
      <c r="G32" s="7">
        <v>0</v>
      </c>
      <c r="H32" s="7">
        <v>0</v>
      </c>
    </row>
    <row r="33" spans="1:8" ht="16.899999999999999" customHeight="1">
      <c r="A33" s="5">
        <v>50403</v>
      </c>
      <c r="B33" s="5" t="s">
        <v>1858</v>
      </c>
      <c r="C33" s="7">
        <f t="shared" si="11"/>
        <v>0</v>
      </c>
      <c r="D33" s="7">
        <v>0</v>
      </c>
      <c r="E33" s="7">
        <v>0</v>
      </c>
      <c r="F33" s="7">
        <f t="shared" si="12"/>
        <v>0</v>
      </c>
      <c r="G33" s="7">
        <v>0</v>
      </c>
      <c r="H33" s="7">
        <v>0</v>
      </c>
    </row>
    <row r="34" spans="1:8" ht="16.899999999999999" customHeight="1">
      <c r="A34" s="5">
        <v>50404</v>
      </c>
      <c r="B34" s="5" t="s">
        <v>1860</v>
      </c>
      <c r="C34" s="7">
        <f t="shared" si="11"/>
        <v>861</v>
      </c>
      <c r="D34" s="7">
        <v>861</v>
      </c>
      <c r="E34" s="7">
        <v>0</v>
      </c>
      <c r="F34" s="7">
        <f t="shared" si="12"/>
        <v>0</v>
      </c>
      <c r="G34" s="7">
        <v>0</v>
      </c>
      <c r="H34" s="7">
        <v>0</v>
      </c>
    </row>
    <row r="35" spans="1:8" ht="16.899999999999999" customHeight="1">
      <c r="A35" s="5">
        <v>50405</v>
      </c>
      <c r="B35" s="5" t="s">
        <v>1861</v>
      </c>
      <c r="C35" s="7">
        <f t="shared" si="11"/>
        <v>0</v>
      </c>
      <c r="D35" s="7">
        <v>0</v>
      </c>
      <c r="E35" s="7">
        <v>0</v>
      </c>
      <c r="F35" s="7">
        <f t="shared" si="12"/>
        <v>0</v>
      </c>
      <c r="G35" s="7">
        <v>0</v>
      </c>
      <c r="H35" s="7">
        <v>0</v>
      </c>
    </row>
    <row r="36" spans="1:8" ht="17.25" customHeight="1">
      <c r="A36" s="5">
        <v>50499</v>
      </c>
      <c r="B36" s="5" t="s">
        <v>1862</v>
      </c>
      <c r="C36" s="7">
        <f t="shared" si="11"/>
        <v>393</v>
      </c>
      <c r="D36" s="7">
        <v>393</v>
      </c>
      <c r="E36" s="7">
        <v>0</v>
      </c>
      <c r="F36" s="7">
        <f t="shared" si="12"/>
        <v>0</v>
      </c>
      <c r="G36" s="7">
        <v>0</v>
      </c>
      <c r="H36" s="7">
        <v>0</v>
      </c>
    </row>
    <row r="37" spans="1:8" ht="16.899999999999999" customHeight="1">
      <c r="A37" s="5">
        <v>505</v>
      </c>
      <c r="B37" s="52" t="s">
        <v>1864</v>
      </c>
      <c r="C37" s="7">
        <f t="shared" ref="C37:H37" si="13">SUM(C38:C40)</f>
        <v>7788</v>
      </c>
      <c r="D37" s="7">
        <f t="shared" si="13"/>
        <v>7788</v>
      </c>
      <c r="E37" s="7">
        <f t="shared" si="13"/>
        <v>0</v>
      </c>
      <c r="F37" s="7">
        <f t="shared" si="13"/>
        <v>3448</v>
      </c>
      <c r="G37" s="7">
        <f t="shared" si="13"/>
        <v>3448</v>
      </c>
      <c r="H37" s="7">
        <f t="shared" si="13"/>
        <v>0</v>
      </c>
    </row>
    <row r="38" spans="1:8" ht="16.899999999999999" customHeight="1">
      <c r="A38" s="5">
        <v>50501</v>
      </c>
      <c r="B38" s="5" t="s">
        <v>1865</v>
      </c>
      <c r="C38" s="7">
        <f t="shared" ref="C38:C40" si="14">D38+E38</f>
        <v>3281</v>
      </c>
      <c r="D38" s="7">
        <v>3281</v>
      </c>
      <c r="E38" s="7">
        <v>0</v>
      </c>
      <c r="F38" s="7">
        <f t="shared" ref="F38:F40" si="15">G38+H38</f>
        <v>3281</v>
      </c>
      <c r="G38" s="7">
        <v>3281</v>
      </c>
      <c r="H38" s="7">
        <v>0</v>
      </c>
    </row>
    <row r="39" spans="1:8" ht="16.899999999999999" customHeight="1">
      <c r="A39" s="5">
        <v>50502</v>
      </c>
      <c r="B39" s="5" t="s">
        <v>1866</v>
      </c>
      <c r="C39" s="7">
        <f t="shared" si="14"/>
        <v>1980</v>
      </c>
      <c r="D39" s="7">
        <v>1980</v>
      </c>
      <c r="E39" s="7">
        <v>0</v>
      </c>
      <c r="F39" s="7">
        <f t="shared" si="15"/>
        <v>80</v>
      </c>
      <c r="G39" s="7">
        <v>80</v>
      </c>
      <c r="H39" s="7">
        <v>0</v>
      </c>
    </row>
    <row r="40" spans="1:8" ht="16.899999999999999" customHeight="1">
      <c r="A40" s="5">
        <v>50599</v>
      </c>
      <c r="B40" s="5" t="s">
        <v>1867</v>
      </c>
      <c r="C40" s="7">
        <f t="shared" si="14"/>
        <v>2527</v>
      </c>
      <c r="D40" s="7">
        <v>2527</v>
      </c>
      <c r="E40" s="7">
        <v>0</v>
      </c>
      <c r="F40" s="7">
        <f t="shared" si="15"/>
        <v>87</v>
      </c>
      <c r="G40" s="7">
        <v>87</v>
      </c>
      <c r="H40" s="7">
        <v>0</v>
      </c>
    </row>
    <row r="41" spans="1:8" ht="16.899999999999999" customHeight="1">
      <c r="A41" s="5">
        <v>506</v>
      </c>
      <c r="B41" s="52" t="s">
        <v>1868</v>
      </c>
      <c r="C41" s="7">
        <f t="shared" ref="C41:H41" si="16">SUM(C42:C43)</f>
        <v>3918</v>
      </c>
      <c r="D41" s="7">
        <f t="shared" si="16"/>
        <v>3918</v>
      </c>
      <c r="E41" s="7">
        <f t="shared" si="16"/>
        <v>0</v>
      </c>
      <c r="F41" s="7">
        <f t="shared" si="16"/>
        <v>0</v>
      </c>
      <c r="G41" s="7">
        <f t="shared" si="16"/>
        <v>0</v>
      </c>
      <c r="H41" s="7">
        <f t="shared" si="16"/>
        <v>0</v>
      </c>
    </row>
    <row r="42" spans="1:8" ht="16.899999999999999" customHeight="1">
      <c r="A42" s="5">
        <v>50601</v>
      </c>
      <c r="B42" s="5" t="s">
        <v>1869</v>
      </c>
      <c r="C42" s="7">
        <f t="shared" ref="C42:C47" si="17">D42+E42</f>
        <v>3878</v>
      </c>
      <c r="D42" s="7">
        <v>3878</v>
      </c>
      <c r="E42" s="7">
        <v>0</v>
      </c>
      <c r="F42" s="7">
        <f t="shared" ref="F42:F47" si="18">G42+H42</f>
        <v>0</v>
      </c>
      <c r="G42" s="7">
        <v>0</v>
      </c>
      <c r="H42" s="7">
        <v>0</v>
      </c>
    </row>
    <row r="43" spans="1:8" ht="16.899999999999999" customHeight="1">
      <c r="A43" s="5">
        <v>50602</v>
      </c>
      <c r="B43" s="5" t="s">
        <v>1870</v>
      </c>
      <c r="C43" s="7">
        <f t="shared" si="17"/>
        <v>40</v>
      </c>
      <c r="D43" s="7">
        <v>40</v>
      </c>
      <c r="E43" s="7">
        <v>0</v>
      </c>
      <c r="F43" s="7">
        <f t="shared" si="18"/>
        <v>0</v>
      </c>
      <c r="G43" s="7">
        <v>0</v>
      </c>
      <c r="H43" s="7">
        <v>0</v>
      </c>
    </row>
    <row r="44" spans="1:8" ht="16.899999999999999" customHeight="1">
      <c r="A44" s="5">
        <v>507</v>
      </c>
      <c r="B44" s="52" t="s">
        <v>1166</v>
      </c>
      <c r="C44" s="7">
        <f t="shared" ref="C44:H44" si="19">SUM(C45:C47)</f>
        <v>42630</v>
      </c>
      <c r="D44" s="7">
        <f t="shared" si="19"/>
        <v>42595</v>
      </c>
      <c r="E44" s="7">
        <f t="shared" si="19"/>
        <v>35</v>
      </c>
      <c r="F44" s="7">
        <f t="shared" si="19"/>
        <v>0</v>
      </c>
      <c r="G44" s="7">
        <f t="shared" si="19"/>
        <v>0</v>
      </c>
      <c r="H44" s="7">
        <f t="shared" si="19"/>
        <v>0</v>
      </c>
    </row>
    <row r="45" spans="1:8" ht="16.899999999999999" customHeight="1">
      <c r="A45" s="5">
        <v>50701</v>
      </c>
      <c r="B45" s="5" t="s">
        <v>1871</v>
      </c>
      <c r="C45" s="7">
        <f t="shared" si="17"/>
        <v>9712</v>
      </c>
      <c r="D45" s="7">
        <v>9712</v>
      </c>
      <c r="E45" s="7">
        <v>0</v>
      </c>
      <c r="F45" s="7">
        <f t="shared" si="18"/>
        <v>0</v>
      </c>
      <c r="G45" s="7">
        <v>0</v>
      </c>
      <c r="H45" s="7">
        <v>0</v>
      </c>
    </row>
    <row r="46" spans="1:8" ht="16.899999999999999" customHeight="1">
      <c r="A46" s="5">
        <v>50702</v>
      </c>
      <c r="B46" s="5" t="s">
        <v>1872</v>
      </c>
      <c r="C46" s="7">
        <f t="shared" si="17"/>
        <v>0</v>
      </c>
      <c r="D46" s="7">
        <v>0</v>
      </c>
      <c r="E46" s="7">
        <v>0</v>
      </c>
      <c r="F46" s="7">
        <f t="shared" si="18"/>
        <v>0</v>
      </c>
      <c r="G46" s="7">
        <v>0</v>
      </c>
      <c r="H46" s="7">
        <v>0</v>
      </c>
    </row>
    <row r="47" spans="1:8" ht="16.899999999999999" customHeight="1">
      <c r="A47" s="5">
        <v>50799</v>
      </c>
      <c r="B47" s="5" t="s">
        <v>1873</v>
      </c>
      <c r="C47" s="7">
        <f t="shared" si="17"/>
        <v>32918</v>
      </c>
      <c r="D47" s="7">
        <v>32883</v>
      </c>
      <c r="E47" s="7">
        <v>35</v>
      </c>
      <c r="F47" s="7">
        <f t="shared" si="18"/>
        <v>0</v>
      </c>
      <c r="G47" s="7">
        <v>0</v>
      </c>
      <c r="H47" s="7">
        <v>0</v>
      </c>
    </row>
    <row r="48" spans="1:8" ht="16.899999999999999" customHeight="1">
      <c r="A48" s="5">
        <v>508</v>
      </c>
      <c r="B48" s="52" t="s">
        <v>1874</v>
      </c>
      <c r="C48" s="7">
        <f t="shared" ref="C48:H48" si="20">SUM(C49:C50)</f>
        <v>2000</v>
      </c>
      <c r="D48" s="7">
        <f t="shared" si="20"/>
        <v>2000</v>
      </c>
      <c r="E48" s="7">
        <f t="shared" si="20"/>
        <v>0</v>
      </c>
      <c r="F48" s="7">
        <f t="shared" si="20"/>
        <v>0</v>
      </c>
      <c r="G48" s="7">
        <f t="shared" si="20"/>
        <v>0</v>
      </c>
      <c r="H48" s="7">
        <f t="shared" si="20"/>
        <v>0</v>
      </c>
    </row>
    <row r="49" spans="1:8" ht="16.899999999999999" customHeight="1">
      <c r="A49" s="5">
        <v>50801</v>
      </c>
      <c r="B49" s="5" t="s">
        <v>1875</v>
      </c>
      <c r="C49" s="7">
        <f t="shared" ref="C49:C56" si="21">D49+E49</f>
        <v>2000</v>
      </c>
      <c r="D49" s="7">
        <v>2000</v>
      </c>
      <c r="E49" s="7">
        <v>0</v>
      </c>
      <c r="F49" s="7">
        <f t="shared" ref="F49:F56" si="22">G49+H49</f>
        <v>0</v>
      </c>
      <c r="G49" s="7">
        <v>0</v>
      </c>
      <c r="H49" s="7">
        <v>0</v>
      </c>
    </row>
    <row r="50" spans="1:8" ht="17.25" customHeight="1">
      <c r="A50" s="5">
        <v>50802</v>
      </c>
      <c r="B50" s="5" t="s">
        <v>1876</v>
      </c>
      <c r="C50" s="7">
        <f t="shared" si="21"/>
        <v>0</v>
      </c>
      <c r="D50" s="7">
        <v>0</v>
      </c>
      <c r="E50" s="7">
        <v>0</v>
      </c>
      <c r="F50" s="7">
        <f t="shared" si="22"/>
        <v>0</v>
      </c>
      <c r="G50" s="7">
        <v>0</v>
      </c>
      <c r="H50" s="7">
        <v>0</v>
      </c>
    </row>
    <row r="51" spans="1:8" ht="16.899999999999999" customHeight="1">
      <c r="A51" s="5">
        <v>509</v>
      </c>
      <c r="B51" s="52" t="s">
        <v>1161</v>
      </c>
      <c r="C51" s="7">
        <f t="shared" ref="C51:H51" si="23">SUM(C52:C56)</f>
        <v>3497</v>
      </c>
      <c r="D51" s="7">
        <f t="shared" si="23"/>
        <v>3471</v>
      </c>
      <c r="E51" s="7">
        <f t="shared" si="23"/>
        <v>26</v>
      </c>
      <c r="F51" s="7">
        <f t="shared" si="23"/>
        <v>539</v>
      </c>
      <c r="G51" s="7">
        <f t="shared" si="23"/>
        <v>513</v>
      </c>
      <c r="H51" s="7">
        <f t="shared" si="23"/>
        <v>26</v>
      </c>
    </row>
    <row r="52" spans="1:8" ht="16.899999999999999" customHeight="1">
      <c r="A52" s="5">
        <v>50901</v>
      </c>
      <c r="B52" s="5" t="s">
        <v>1877</v>
      </c>
      <c r="C52" s="7">
        <f t="shared" si="21"/>
        <v>32</v>
      </c>
      <c r="D52" s="7">
        <v>32</v>
      </c>
      <c r="E52" s="7">
        <v>0</v>
      </c>
      <c r="F52" s="7">
        <f t="shared" si="22"/>
        <v>32</v>
      </c>
      <c r="G52" s="7">
        <v>32</v>
      </c>
      <c r="H52" s="7">
        <v>0</v>
      </c>
    </row>
    <row r="53" spans="1:8" ht="16.899999999999999" customHeight="1">
      <c r="A53" s="5">
        <v>50902</v>
      </c>
      <c r="B53" s="5" t="s">
        <v>1878</v>
      </c>
      <c r="C53" s="7">
        <f t="shared" si="21"/>
        <v>76</v>
      </c>
      <c r="D53" s="7">
        <v>76</v>
      </c>
      <c r="E53" s="7">
        <v>0</v>
      </c>
      <c r="F53" s="7">
        <f t="shared" si="22"/>
        <v>0</v>
      </c>
      <c r="G53" s="7">
        <v>0</v>
      </c>
      <c r="H53" s="7">
        <v>0</v>
      </c>
    </row>
    <row r="54" spans="1:8" ht="16.899999999999999" customHeight="1">
      <c r="A54" s="5">
        <v>50903</v>
      </c>
      <c r="B54" s="5" t="s">
        <v>1879</v>
      </c>
      <c r="C54" s="7">
        <f t="shared" si="21"/>
        <v>0</v>
      </c>
      <c r="D54" s="7">
        <v>0</v>
      </c>
      <c r="E54" s="7">
        <v>0</v>
      </c>
      <c r="F54" s="7">
        <f t="shared" si="22"/>
        <v>0</v>
      </c>
      <c r="G54" s="7">
        <v>0</v>
      </c>
      <c r="H54" s="7">
        <v>0</v>
      </c>
    </row>
    <row r="55" spans="1:8" ht="16.899999999999999" customHeight="1">
      <c r="A55" s="5">
        <v>50905</v>
      </c>
      <c r="B55" s="5" t="s">
        <v>1880</v>
      </c>
      <c r="C55" s="7">
        <f t="shared" si="21"/>
        <v>414</v>
      </c>
      <c r="D55" s="7">
        <v>414</v>
      </c>
      <c r="E55" s="7">
        <v>0</v>
      </c>
      <c r="F55" s="7">
        <f t="shared" si="22"/>
        <v>414</v>
      </c>
      <c r="G55" s="7">
        <v>414</v>
      </c>
      <c r="H55" s="7">
        <v>0</v>
      </c>
    </row>
    <row r="56" spans="1:8" ht="16.899999999999999" customHeight="1">
      <c r="A56" s="5">
        <v>50999</v>
      </c>
      <c r="B56" s="5" t="s">
        <v>1881</v>
      </c>
      <c r="C56" s="7">
        <f t="shared" si="21"/>
        <v>2975</v>
      </c>
      <c r="D56" s="7">
        <v>2949</v>
      </c>
      <c r="E56" s="7">
        <v>26</v>
      </c>
      <c r="F56" s="7">
        <f t="shared" si="22"/>
        <v>93</v>
      </c>
      <c r="G56" s="7">
        <v>67</v>
      </c>
      <c r="H56" s="7">
        <v>26</v>
      </c>
    </row>
    <row r="57" spans="1:8" ht="16.899999999999999" customHeight="1">
      <c r="A57" s="5">
        <v>510</v>
      </c>
      <c r="B57" s="52" t="s">
        <v>1167</v>
      </c>
      <c r="C57" s="7">
        <f t="shared" ref="C57:H57" si="24">SUM(C58:C59)</f>
        <v>2565</v>
      </c>
      <c r="D57" s="7">
        <f t="shared" si="24"/>
        <v>2565</v>
      </c>
      <c r="E57" s="7">
        <f t="shared" si="24"/>
        <v>0</v>
      </c>
      <c r="F57" s="7">
        <f t="shared" si="24"/>
        <v>0</v>
      </c>
      <c r="G57" s="7">
        <f t="shared" si="24"/>
        <v>0</v>
      </c>
      <c r="H57" s="7">
        <f t="shared" si="24"/>
        <v>0</v>
      </c>
    </row>
    <row r="58" spans="1:8" ht="16.899999999999999" customHeight="1">
      <c r="A58" s="5">
        <v>51002</v>
      </c>
      <c r="B58" s="5" t="s">
        <v>1882</v>
      </c>
      <c r="C58" s="7">
        <f t="shared" ref="C58:C64" si="25">D58+E58</f>
        <v>2565</v>
      </c>
      <c r="D58" s="7">
        <v>2565</v>
      </c>
      <c r="E58" s="7">
        <v>0</v>
      </c>
      <c r="F58" s="7">
        <f t="shared" ref="F58:F64" si="26">G58+H58</f>
        <v>0</v>
      </c>
      <c r="G58" s="7">
        <v>0</v>
      </c>
      <c r="H58" s="7">
        <v>0</v>
      </c>
    </row>
    <row r="59" spans="1:8" ht="16.899999999999999" customHeight="1">
      <c r="A59" s="5">
        <v>51003</v>
      </c>
      <c r="B59" s="5" t="s">
        <v>504</v>
      </c>
      <c r="C59" s="7">
        <f t="shared" si="25"/>
        <v>0</v>
      </c>
      <c r="D59" s="7">
        <v>0</v>
      </c>
      <c r="E59" s="7">
        <v>0</v>
      </c>
      <c r="F59" s="7">
        <f t="shared" si="26"/>
        <v>0</v>
      </c>
      <c r="G59" s="7">
        <v>0</v>
      </c>
      <c r="H59" s="7">
        <v>0</v>
      </c>
    </row>
    <row r="60" spans="1:8" ht="16.899999999999999" customHeight="1">
      <c r="A60" s="5">
        <v>511</v>
      </c>
      <c r="B60" s="52" t="s">
        <v>1162</v>
      </c>
      <c r="C60" s="7">
        <f t="shared" ref="C60:H60" si="27">SUM(C61:C64)</f>
        <v>11443</v>
      </c>
      <c r="D60" s="7">
        <f t="shared" si="27"/>
        <v>11443</v>
      </c>
      <c r="E60" s="7">
        <f t="shared" si="27"/>
        <v>0</v>
      </c>
      <c r="F60" s="7">
        <f t="shared" si="27"/>
        <v>0</v>
      </c>
      <c r="G60" s="7">
        <f t="shared" si="27"/>
        <v>0</v>
      </c>
      <c r="H60" s="7">
        <f t="shared" si="27"/>
        <v>0</v>
      </c>
    </row>
    <row r="61" spans="1:8" ht="16.899999999999999" customHeight="1">
      <c r="A61" s="5">
        <v>51101</v>
      </c>
      <c r="B61" s="5" t="s">
        <v>1883</v>
      </c>
      <c r="C61" s="7">
        <f t="shared" si="25"/>
        <v>11394</v>
      </c>
      <c r="D61" s="7">
        <v>11394</v>
      </c>
      <c r="E61" s="7">
        <v>0</v>
      </c>
      <c r="F61" s="7">
        <f t="shared" si="26"/>
        <v>0</v>
      </c>
      <c r="G61" s="7">
        <v>0</v>
      </c>
      <c r="H61" s="7">
        <v>0</v>
      </c>
    </row>
    <row r="62" spans="1:8" ht="16.899999999999999" customHeight="1">
      <c r="A62" s="5">
        <v>51102</v>
      </c>
      <c r="B62" s="5" t="s">
        <v>1884</v>
      </c>
      <c r="C62" s="7">
        <f t="shared" si="25"/>
        <v>0</v>
      </c>
      <c r="D62" s="7">
        <v>0</v>
      </c>
      <c r="E62" s="7">
        <v>0</v>
      </c>
      <c r="F62" s="7">
        <f t="shared" si="26"/>
        <v>0</v>
      </c>
      <c r="G62" s="7">
        <v>0</v>
      </c>
      <c r="H62" s="7">
        <v>0</v>
      </c>
    </row>
    <row r="63" spans="1:8" ht="16.899999999999999" customHeight="1">
      <c r="A63" s="5">
        <v>51103</v>
      </c>
      <c r="B63" s="5" t="s">
        <v>1885</v>
      </c>
      <c r="C63" s="7">
        <f t="shared" si="25"/>
        <v>49</v>
      </c>
      <c r="D63" s="7">
        <v>49</v>
      </c>
      <c r="E63" s="7">
        <v>0</v>
      </c>
      <c r="F63" s="7">
        <f t="shared" si="26"/>
        <v>0</v>
      </c>
      <c r="G63" s="7">
        <v>0</v>
      </c>
      <c r="H63" s="7">
        <v>0</v>
      </c>
    </row>
    <row r="64" spans="1:8" ht="16.899999999999999" customHeight="1">
      <c r="A64" s="5">
        <v>51104</v>
      </c>
      <c r="B64" s="5" t="s">
        <v>1886</v>
      </c>
      <c r="C64" s="7">
        <f t="shared" si="25"/>
        <v>0</v>
      </c>
      <c r="D64" s="7">
        <v>0</v>
      </c>
      <c r="E64" s="7">
        <v>0</v>
      </c>
      <c r="F64" s="7">
        <f t="shared" si="26"/>
        <v>0</v>
      </c>
      <c r="G64" s="7">
        <v>0</v>
      </c>
      <c r="H64" s="7">
        <v>0</v>
      </c>
    </row>
    <row r="65" spans="1:8" ht="16.899999999999999" customHeight="1">
      <c r="A65" s="5">
        <v>599</v>
      </c>
      <c r="B65" s="52" t="s">
        <v>1168</v>
      </c>
      <c r="C65" s="7">
        <f t="shared" ref="C65:H65" si="28">SUM(C66:C69)</f>
        <v>2249</v>
      </c>
      <c r="D65" s="7">
        <f t="shared" si="28"/>
        <v>2249</v>
      </c>
      <c r="E65" s="7">
        <f t="shared" si="28"/>
        <v>0</v>
      </c>
      <c r="F65" s="7">
        <f t="shared" si="28"/>
        <v>0</v>
      </c>
      <c r="G65" s="7">
        <f t="shared" si="28"/>
        <v>0</v>
      </c>
      <c r="H65" s="7">
        <f t="shared" si="28"/>
        <v>0</v>
      </c>
    </row>
    <row r="66" spans="1:8" ht="17.25" customHeight="1">
      <c r="A66" s="5">
        <v>59906</v>
      </c>
      <c r="B66" s="5" t="s">
        <v>1887</v>
      </c>
      <c r="C66" s="7">
        <f t="shared" ref="C66:C69" si="29">D66+E66</f>
        <v>0</v>
      </c>
      <c r="D66" s="7">
        <v>0</v>
      </c>
      <c r="E66" s="7">
        <v>0</v>
      </c>
      <c r="F66" s="7">
        <f t="shared" ref="F66:F69" si="30">G66+H66</f>
        <v>0</v>
      </c>
      <c r="G66" s="7">
        <v>0</v>
      </c>
      <c r="H66" s="7">
        <v>0</v>
      </c>
    </row>
    <row r="67" spans="1:8" ht="16.899999999999999" customHeight="1">
      <c r="A67" s="5">
        <v>59907</v>
      </c>
      <c r="B67" s="5" t="s">
        <v>1888</v>
      </c>
      <c r="C67" s="7">
        <f t="shared" si="29"/>
        <v>0</v>
      </c>
      <c r="D67" s="7">
        <v>0</v>
      </c>
      <c r="E67" s="7">
        <v>0</v>
      </c>
      <c r="F67" s="7">
        <f t="shared" si="30"/>
        <v>0</v>
      </c>
      <c r="G67" s="7">
        <v>0</v>
      </c>
      <c r="H67" s="7">
        <v>0</v>
      </c>
    </row>
    <row r="68" spans="1:8" ht="16.899999999999999" customHeight="1">
      <c r="A68" s="5">
        <v>59908</v>
      </c>
      <c r="B68" s="5" t="s">
        <v>1889</v>
      </c>
      <c r="C68" s="7">
        <f t="shared" si="29"/>
        <v>22</v>
      </c>
      <c r="D68" s="7">
        <v>22</v>
      </c>
      <c r="E68" s="7">
        <v>0</v>
      </c>
      <c r="F68" s="7">
        <f t="shared" si="30"/>
        <v>0</v>
      </c>
      <c r="G68" s="7">
        <v>0</v>
      </c>
      <c r="H68" s="7">
        <v>0</v>
      </c>
    </row>
    <row r="69" spans="1:8" ht="16.899999999999999" customHeight="1">
      <c r="A69" s="5">
        <v>59999</v>
      </c>
      <c r="B69" s="5" t="s">
        <v>1012</v>
      </c>
      <c r="C69" s="7">
        <f t="shared" si="29"/>
        <v>2227</v>
      </c>
      <c r="D69" s="7">
        <v>2227</v>
      </c>
      <c r="E69" s="7">
        <v>0</v>
      </c>
      <c r="F69" s="7">
        <f t="shared" si="30"/>
        <v>0</v>
      </c>
      <c r="G69" s="7">
        <v>0</v>
      </c>
      <c r="H69" s="7">
        <v>0</v>
      </c>
    </row>
  </sheetData>
  <mergeCells count="5">
    <mergeCell ref="A1:H1"/>
    <mergeCell ref="A3:A4"/>
    <mergeCell ref="B3:B4"/>
    <mergeCell ref="C3:C4"/>
    <mergeCell ref="F3:F4"/>
  </mergeCells>
  <phoneticPr fontId="27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>
  <dimension ref="A1:D91"/>
  <sheetViews>
    <sheetView workbookViewId="0">
      <selection activeCell="D83" sqref="D83"/>
    </sheetView>
  </sheetViews>
  <sheetFormatPr defaultColWidth="12.125" defaultRowHeight="15.6" customHeight="1"/>
  <cols>
    <col min="1" max="1" width="33.625" style="10" customWidth="1"/>
    <col min="2" max="2" width="19.5" style="10" customWidth="1"/>
    <col min="3" max="3" width="31.25" style="10" customWidth="1"/>
    <col min="4" max="4" width="19.5" style="10" customWidth="1"/>
    <col min="5" max="256" width="12.125" style="10" customWidth="1"/>
    <col min="257" max="16384" width="12.125" style="10"/>
  </cols>
  <sheetData>
    <row r="1" spans="1:4" ht="33.950000000000003" customHeight="1">
      <c r="A1" s="86" t="s">
        <v>1890</v>
      </c>
      <c r="B1" s="86"/>
      <c r="C1" s="86"/>
      <c r="D1" s="86"/>
    </row>
    <row r="2" spans="1:4" ht="17.100000000000001" customHeight="1">
      <c r="A2" s="87" t="s">
        <v>41</v>
      </c>
      <c r="B2" s="87"/>
      <c r="C2" s="87"/>
      <c r="D2" s="87"/>
    </row>
    <row r="3" spans="1:4" ht="15.6" customHeight="1">
      <c r="A3" s="40" t="s">
        <v>1157</v>
      </c>
      <c r="B3" s="40" t="s">
        <v>1891</v>
      </c>
      <c r="C3" s="40" t="s">
        <v>1157</v>
      </c>
      <c r="D3" s="40" t="s">
        <v>1891</v>
      </c>
    </row>
    <row r="4" spans="1:4" ht="15.6" customHeight="1">
      <c r="A4" s="6" t="s">
        <v>1892</v>
      </c>
      <c r="B4" s="7">
        <v>84886</v>
      </c>
      <c r="C4" s="6" t="s">
        <v>71</v>
      </c>
      <c r="D4" s="7">
        <v>271840</v>
      </c>
    </row>
    <row r="5" spans="1:4" ht="15.6" customHeight="1">
      <c r="A5" s="6" t="s">
        <v>1893</v>
      </c>
      <c r="B5" s="7">
        <f>SUM(B6,B13,B34)</f>
        <v>169957</v>
      </c>
      <c r="C5" s="6" t="s">
        <v>1894</v>
      </c>
      <c r="D5" s="7">
        <f>SUM(D6,D13,D34)</f>
        <v>0</v>
      </c>
    </row>
    <row r="6" spans="1:4" ht="15.6" customHeight="1">
      <c r="A6" s="6" t="s">
        <v>1895</v>
      </c>
      <c r="B6" s="7">
        <f>SUM(B7:B12)</f>
        <v>7507</v>
      </c>
      <c r="C6" s="6" t="s">
        <v>1896</v>
      </c>
      <c r="D6" s="7">
        <f>SUM(D7:D12)</f>
        <v>0</v>
      </c>
    </row>
    <row r="7" spans="1:4" ht="15.6" customHeight="1">
      <c r="A7" s="8" t="s">
        <v>1897</v>
      </c>
      <c r="B7" s="7">
        <v>674</v>
      </c>
      <c r="C7" s="8" t="s">
        <v>1898</v>
      </c>
      <c r="D7" s="7">
        <v>0</v>
      </c>
    </row>
    <row r="8" spans="1:4" ht="15.6" customHeight="1">
      <c r="A8" s="8" t="s">
        <v>1899</v>
      </c>
      <c r="B8" s="7">
        <v>90</v>
      </c>
      <c r="C8" s="8" t="s">
        <v>1900</v>
      </c>
      <c r="D8" s="7">
        <v>0</v>
      </c>
    </row>
    <row r="9" spans="1:4" ht="15.6" customHeight="1">
      <c r="A9" s="8" t="s">
        <v>1901</v>
      </c>
      <c r="B9" s="7">
        <v>944</v>
      </c>
      <c r="C9" s="8" t="s">
        <v>1902</v>
      </c>
      <c r="D9" s="7">
        <v>0</v>
      </c>
    </row>
    <row r="10" spans="1:4" ht="15.6" customHeight="1">
      <c r="A10" s="8" t="s">
        <v>1903</v>
      </c>
      <c r="B10" s="7">
        <v>96</v>
      </c>
      <c r="C10" s="8" t="s">
        <v>1904</v>
      </c>
      <c r="D10" s="7">
        <v>0</v>
      </c>
    </row>
    <row r="11" spans="1:4" ht="15.6" customHeight="1">
      <c r="A11" s="8" t="s">
        <v>1905</v>
      </c>
      <c r="B11" s="7">
        <v>5703</v>
      </c>
      <c r="C11" s="8" t="s">
        <v>1906</v>
      </c>
      <c r="D11" s="7">
        <v>0</v>
      </c>
    </row>
    <row r="12" spans="1:4" ht="15.6" customHeight="1">
      <c r="A12" s="8" t="s">
        <v>1907</v>
      </c>
      <c r="B12" s="7">
        <v>0</v>
      </c>
      <c r="C12" s="8" t="s">
        <v>1908</v>
      </c>
      <c r="D12" s="7">
        <v>0</v>
      </c>
    </row>
    <row r="13" spans="1:4" ht="15.6" customHeight="1">
      <c r="A13" s="6" t="s">
        <v>1909</v>
      </c>
      <c r="B13" s="7">
        <f>SUM(B14:B33)</f>
        <v>100107</v>
      </c>
      <c r="C13" s="6" t="s">
        <v>1910</v>
      </c>
      <c r="D13" s="7">
        <f>SUM(D14:D33)</f>
        <v>0</v>
      </c>
    </row>
    <row r="14" spans="1:4" ht="15.6" customHeight="1">
      <c r="A14" s="8" t="s">
        <v>1911</v>
      </c>
      <c r="B14" s="7">
        <v>0</v>
      </c>
      <c r="C14" s="8" t="s">
        <v>1912</v>
      </c>
      <c r="D14" s="7">
        <v>0</v>
      </c>
    </row>
    <row r="15" spans="1:4" ht="15.6" customHeight="1">
      <c r="A15" s="8" t="s">
        <v>1913</v>
      </c>
      <c r="B15" s="7">
        <v>23086</v>
      </c>
      <c r="C15" s="8" t="s">
        <v>1914</v>
      </c>
      <c r="D15" s="7">
        <v>0</v>
      </c>
    </row>
    <row r="16" spans="1:4" ht="15.6" customHeight="1">
      <c r="A16" s="8" t="s">
        <v>1915</v>
      </c>
      <c r="B16" s="7">
        <v>8611</v>
      </c>
      <c r="C16" s="8" t="s">
        <v>1916</v>
      </c>
      <c r="D16" s="7">
        <v>0</v>
      </c>
    </row>
    <row r="17" spans="1:4" ht="15.6" customHeight="1">
      <c r="A17" s="8" t="s">
        <v>1917</v>
      </c>
      <c r="B17" s="7">
        <v>2816</v>
      </c>
      <c r="C17" s="8" t="s">
        <v>1918</v>
      </c>
      <c r="D17" s="7">
        <v>0</v>
      </c>
    </row>
    <row r="18" spans="1:4" ht="15.6" customHeight="1">
      <c r="A18" s="8" t="s">
        <v>1919</v>
      </c>
      <c r="B18" s="7">
        <v>0</v>
      </c>
      <c r="C18" s="8" t="s">
        <v>1920</v>
      </c>
      <c r="D18" s="7">
        <v>0</v>
      </c>
    </row>
    <row r="19" spans="1:4" ht="15.6" customHeight="1">
      <c r="A19" s="8" t="s">
        <v>1921</v>
      </c>
      <c r="B19" s="7">
        <v>0</v>
      </c>
      <c r="C19" s="8" t="s">
        <v>1922</v>
      </c>
      <c r="D19" s="7">
        <v>0</v>
      </c>
    </row>
    <row r="20" spans="1:4" ht="15.6" customHeight="1">
      <c r="A20" s="8" t="s">
        <v>1923</v>
      </c>
      <c r="B20" s="7">
        <v>562</v>
      </c>
      <c r="C20" s="8" t="s">
        <v>1924</v>
      </c>
      <c r="D20" s="7">
        <v>0</v>
      </c>
    </row>
    <row r="21" spans="1:4" ht="15.6" customHeight="1">
      <c r="A21" s="8" t="s">
        <v>1925</v>
      </c>
      <c r="B21" s="7">
        <v>1336</v>
      </c>
      <c r="C21" s="8" t="s">
        <v>1926</v>
      </c>
      <c r="D21" s="7">
        <v>0</v>
      </c>
    </row>
    <row r="22" spans="1:4" ht="15.6" customHeight="1">
      <c r="A22" s="8" t="s">
        <v>1927</v>
      </c>
      <c r="B22" s="7">
        <v>2606</v>
      </c>
      <c r="C22" s="8" t="s">
        <v>1928</v>
      </c>
      <c r="D22" s="7">
        <v>0</v>
      </c>
    </row>
    <row r="23" spans="1:4" ht="15.6" customHeight="1">
      <c r="A23" s="8" t="s">
        <v>1929</v>
      </c>
      <c r="B23" s="7">
        <v>2650</v>
      </c>
      <c r="C23" s="8" t="s">
        <v>1930</v>
      </c>
      <c r="D23" s="7">
        <v>0</v>
      </c>
    </row>
    <row r="24" spans="1:4" ht="15.6" customHeight="1">
      <c r="A24" s="8" t="s">
        <v>1931</v>
      </c>
      <c r="B24" s="7">
        <v>8824</v>
      </c>
      <c r="C24" s="8" t="s">
        <v>1932</v>
      </c>
      <c r="D24" s="7">
        <v>0</v>
      </c>
    </row>
    <row r="25" spans="1:4" ht="15.6" customHeight="1">
      <c r="A25" s="8" t="s">
        <v>1933</v>
      </c>
      <c r="B25" s="7">
        <v>1065</v>
      </c>
      <c r="C25" s="8" t="s">
        <v>1934</v>
      </c>
      <c r="D25" s="7">
        <v>0</v>
      </c>
    </row>
    <row r="26" spans="1:4" ht="15.6" customHeight="1">
      <c r="A26" s="8" t="s">
        <v>1935</v>
      </c>
      <c r="B26" s="7">
        <v>100</v>
      </c>
      <c r="C26" s="8" t="s">
        <v>1936</v>
      </c>
      <c r="D26" s="7">
        <v>0</v>
      </c>
    </row>
    <row r="27" spans="1:4" ht="15.6" customHeight="1">
      <c r="A27" s="8" t="s">
        <v>1937</v>
      </c>
      <c r="B27" s="7">
        <v>0</v>
      </c>
      <c r="C27" s="8" t="s">
        <v>1938</v>
      </c>
      <c r="D27" s="7">
        <v>0</v>
      </c>
    </row>
    <row r="28" spans="1:4" ht="15.6" customHeight="1">
      <c r="A28" s="8" t="s">
        <v>1939</v>
      </c>
      <c r="B28" s="7">
        <v>8451</v>
      </c>
      <c r="C28" s="8" t="s">
        <v>1940</v>
      </c>
      <c r="D28" s="7">
        <v>0</v>
      </c>
    </row>
    <row r="29" spans="1:4" ht="15.6" customHeight="1">
      <c r="A29" s="8" t="s">
        <v>1941</v>
      </c>
      <c r="B29" s="7">
        <v>0</v>
      </c>
      <c r="C29" s="8" t="s">
        <v>1942</v>
      </c>
      <c r="D29" s="7">
        <v>0</v>
      </c>
    </row>
    <row r="30" spans="1:4" ht="15.6" customHeight="1">
      <c r="A30" s="8" t="s">
        <v>1943</v>
      </c>
      <c r="B30" s="7">
        <v>0</v>
      </c>
      <c r="C30" s="8" t="s">
        <v>1944</v>
      </c>
      <c r="D30" s="7">
        <v>0</v>
      </c>
    </row>
    <row r="31" spans="1:4" ht="15.6" customHeight="1">
      <c r="A31" s="8" t="s">
        <v>1945</v>
      </c>
      <c r="B31" s="7">
        <v>0</v>
      </c>
      <c r="C31" s="8" t="s">
        <v>1946</v>
      </c>
      <c r="D31" s="7">
        <v>0</v>
      </c>
    </row>
    <row r="32" spans="1:4" ht="15.6" customHeight="1">
      <c r="A32" s="8" t="s">
        <v>1947</v>
      </c>
      <c r="B32" s="7">
        <v>0</v>
      </c>
      <c r="C32" s="8" t="s">
        <v>1948</v>
      </c>
      <c r="D32" s="7">
        <v>0</v>
      </c>
    </row>
    <row r="33" spans="1:4" ht="15.6" customHeight="1">
      <c r="A33" s="8" t="s">
        <v>1949</v>
      </c>
      <c r="B33" s="7">
        <v>40000</v>
      </c>
      <c r="C33" s="8" t="s">
        <v>1950</v>
      </c>
      <c r="D33" s="7">
        <v>0</v>
      </c>
    </row>
    <row r="34" spans="1:4" ht="15.6" customHeight="1">
      <c r="A34" s="6" t="s">
        <v>1951</v>
      </c>
      <c r="B34" s="7">
        <f>SUM(B35:B54)</f>
        <v>62343</v>
      </c>
      <c r="C34" s="6" t="s">
        <v>1952</v>
      </c>
      <c r="D34" s="7">
        <f>SUM(D35:D54)</f>
        <v>0</v>
      </c>
    </row>
    <row r="35" spans="1:4" ht="15.6" customHeight="1">
      <c r="A35" s="8" t="s">
        <v>1953</v>
      </c>
      <c r="B35" s="7">
        <v>714</v>
      </c>
      <c r="C35" s="8" t="s">
        <v>1953</v>
      </c>
      <c r="D35" s="7">
        <v>0</v>
      </c>
    </row>
    <row r="36" spans="1:4" ht="15.6" customHeight="1">
      <c r="A36" s="8" t="s">
        <v>1954</v>
      </c>
      <c r="B36" s="7">
        <v>0</v>
      </c>
      <c r="C36" s="8" t="s">
        <v>1954</v>
      </c>
      <c r="D36" s="7">
        <v>0</v>
      </c>
    </row>
    <row r="37" spans="1:4" ht="15.6" customHeight="1">
      <c r="A37" s="8" t="s">
        <v>1955</v>
      </c>
      <c r="B37" s="7">
        <v>31</v>
      </c>
      <c r="C37" s="8" t="s">
        <v>1955</v>
      </c>
      <c r="D37" s="7">
        <v>0</v>
      </c>
    </row>
    <row r="38" spans="1:4" ht="15.6" customHeight="1">
      <c r="A38" s="8" t="s">
        <v>1956</v>
      </c>
      <c r="B38" s="7">
        <v>348</v>
      </c>
      <c r="C38" s="8" t="s">
        <v>1956</v>
      </c>
      <c r="D38" s="7">
        <v>0</v>
      </c>
    </row>
    <row r="39" spans="1:4" ht="15.6" customHeight="1">
      <c r="A39" s="8" t="s">
        <v>1957</v>
      </c>
      <c r="B39" s="7">
        <v>2349</v>
      </c>
      <c r="C39" s="8" t="s">
        <v>1957</v>
      </c>
      <c r="D39" s="7">
        <v>0</v>
      </c>
    </row>
    <row r="40" spans="1:4" ht="15.6" customHeight="1">
      <c r="A40" s="8" t="s">
        <v>1958</v>
      </c>
      <c r="B40" s="7">
        <v>21</v>
      </c>
      <c r="C40" s="8" t="s">
        <v>1958</v>
      </c>
      <c r="D40" s="7">
        <v>0</v>
      </c>
    </row>
    <row r="41" spans="1:4" ht="15.6" customHeight="1">
      <c r="A41" s="8" t="s">
        <v>1959</v>
      </c>
      <c r="B41" s="7">
        <v>1514</v>
      </c>
      <c r="C41" s="8" t="s">
        <v>1959</v>
      </c>
      <c r="D41" s="7">
        <v>0</v>
      </c>
    </row>
    <row r="42" spans="1:4" ht="15.6" customHeight="1">
      <c r="A42" s="8" t="s">
        <v>1960</v>
      </c>
      <c r="B42" s="7">
        <v>7334</v>
      </c>
      <c r="C42" s="8" t="s">
        <v>1960</v>
      </c>
      <c r="D42" s="7">
        <v>0</v>
      </c>
    </row>
    <row r="43" spans="1:4" ht="15.6" customHeight="1">
      <c r="A43" s="8" t="s">
        <v>1961</v>
      </c>
      <c r="B43" s="7">
        <v>2706</v>
      </c>
      <c r="C43" s="8" t="s">
        <v>1961</v>
      </c>
      <c r="D43" s="7">
        <v>0</v>
      </c>
    </row>
    <row r="44" spans="1:4" ht="15.6" customHeight="1">
      <c r="A44" s="8" t="s">
        <v>1962</v>
      </c>
      <c r="B44" s="7">
        <v>3927</v>
      </c>
      <c r="C44" s="8" t="s">
        <v>1962</v>
      </c>
      <c r="D44" s="7">
        <v>0</v>
      </c>
    </row>
    <row r="45" spans="1:4" ht="15.6" customHeight="1">
      <c r="A45" s="8" t="s">
        <v>1963</v>
      </c>
      <c r="B45" s="7">
        <v>2509</v>
      </c>
      <c r="C45" s="8" t="s">
        <v>1963</v>
      </c>
      <c r="D45" s="7">
        <v>0</v>
      </c>
    </row>
    <row r="46" spans="1:4" ht="15.6" customHeight="1">
      <c r="A46" s="8" t="s">
        <v>1964</v>
      </c>
      <c r="B46" s="7">
        <v>20800</v>
      </c>
      <c r="C46" s="8" t="s">
        <v>1964</v>
      </c>
      <c r="D46" s="7">
        <v>0</v>
      </c>
    </row>
    <row r="47" spans="1:4" ht="15.6" customHeight="1">
      <c r="A47" s="8" t="s">
        <v>1965</v>
      </c>
      <c r="B47" s="7">
        <v>108</v>
      </c>
      <c r="C47" s="8" t="s">
        <v>1965</v>
      </c>
      <c r="D47" s="7">
        <v>0</v>
      </c>
    </row>
    <row r="48" spans="1:4" ht="15.6" customHeight="1">
      <c r="A48" s="8" t="s">
        <v>1966</v>
      </c>
      <c r="B48" s="7">
        <v>4495</v>
      </c>
      <c r="C48" s="8" t="s">
        <v>1966</v>
      </c>
      <c r="D48" s="7">
        <v>0</v>
      </c>
    </row>
    <row r="49" spans="1:4" ht="15.6" customHeight="1">
      <c r="A49" s="8" t="s">
        <v>1967</v>
      </c>
      <c r="B49" s="7">
        <v>1472</v>
      </c>
      <c r="C49" s="8" t="s">
        <v>1967</v>
      </c>
      <c r="D49" s="7">
        <v>0</v>
      </c>
    </row>
    <row r="50" spans="1:4" ht="15.6" customHeight="1">
      <c r="A50" s="8" t="s">
        <v>1968</v>
      </c>
      <c r="B50" s="7">
        <v>570</v>
      </c>
      <c r="C50" s="8" t="s">
        <v>1968</v>
      </c>
      <c r="D50" s="7">
        <v>0</v>
      </c>
    </row>
    <row r="51" spans="1:4" ht="15.6" customHeight="1">
      <c r="A51" s="8" t="s">
        <v>1969</v>
      </c>
      <c r="B51" s="7">
        <v>41</v>
      </c>
      <c r="C51" s="8" t="s">
        <v>1969</v>
      </c>
      <c r="D51" s="7">
        <v>0</v>
      </c>
    </row>
    <row r="52" spans="1:4" ht="15.6" customHeight="1">
      <c r="A52" s="8" t="s">
        <v>1970</v>
      </c>
      <c r="B52" s="7">
        <v>5760</v>
      </c>
      <c r="C52" s="8" t="s">
        <v>1970</v>
      </c>
      <c r="D52" s="7">
        <v>0</v>
      </c>
    </row>
    <row r="53" spans="1:4" ht="15.6" customHeight="1">
      <c r="A53" s="8" t="s">
        <v>1971</v>
      </c>
      <c r="B53" s="7">
        <v>5</v>
      </c>
      <c r="C53" s="8" t="s">
        <v>1971</v>
      </c>
      <c r="D53" s="7">
        <v>0</v>
      </c>
    </row>
    <row r="54" spans="1:4" ht="15.6" customHeight="1">
      <c r="A54" s="8" t="s">
        <v>38</v>
      </c>
      <c r="B54" s="7">
        <v>7639</v>
      </c>
      <c r="C54" s="8" t="s">
        <v>241</v>
      </c>
      <c r="D54" s="7">
        <v>0</v>
      </c>
    </row>
    <row r="55" spans="1:4" ht="15.6" customHeight="1">
      <c r="A55" s="6" t="s">
        <v>1972</v>
      </c>
      <c r="B55" s="7">
        <f>SUM(B56:B57)</f>
        <v>0</v>
      </c>
      <c r="C55" s="6" t="s">
        <v>1973</v>
      </c>
      <c r="D55" s="7">
        <f>SUM(D56:D57)</f>
        <v>3025</v>
      </c>
    </row>
    <row r="56" spans="1:4" ht="15.6" customHeight="1">
      <c r="A56" s="8" t="s">
        <v>1974</v>
      </c>
      <c r="B56" s="7">
        <v>0</v>
      </c>
      <c r="C56" s="8" t="s">
        <v>1975</v>
      </c>
      <c r="D56" s="7">
        <v>0</v>
      </c>
    </row>
    <row r="57" spans="1:4" ht="15.6" customHeight="1">
      <c r="A57" s="8" t="s">
        <v>1976</v>
      </c>
      <c r="B57" s="7">
        <v>0</v>
      </c>
      <c r="C57" s="8" t="s">
        <v>1977</v>
      </c>
      <c r="D57" s="7">
        <v>3025</v>
      </c>
    </row>
    <row r="58" spans="1:4" ht="15.6" customHeight="1">
      <c r="A58" s="6" t="s">
        <v>1978</v>
      </c>
      <c r="B58" s="7">
        <v>0</v>
      </c>
      <c r="C58" s="8"/>
      <c r="D58" s="7"/>
    </row>
    <row r="59" spans="1:4" ht="15.6" customHeight="1">
      <c r="A59" s="6" t="s">
        <v>1979</v>
      </c>
      <c r="B59" s="7">
        <v>14924</v>
      </c>
      <c r="C59" s="8"/>
      <c r="D59" s="7"/>
    </row>
    <row r="60" spans="1:4" ht="15.6" customHeight="1">
      <c r="A60" s="6" t="s">
        <v>1980</v>
      </c>
      <c r="B60" s="7">
        <f>SUM(B61:B63)</f>
        <v>12070</v>
      </c>
      <c r="C60" s="6" t="s">
        <v>1981</v>
      </c>
      <c r="D60" s="7">
        <v>0</v>
      </c>
    </row>
    <row r="61" spans="1:4" ht="15.6" customHeight="1">
      <c r="A61" s="8" t="s">
        <v>1982</v>
      </c>
      <c r="B61" s="7">
        <v>1800</v>
      </c>
      <c r="C61" s="8"/>
      <c r="D61" s="7"/>
    </row>
    <row r="62" spans="1:4" ht="15.6" customHeight="1">
      <c r="A62" s="8" t="s">
        <v>1983</v>
      </c>
      <c r="B62" s="7">
        <v>0</v>
      </c>
      <c r="C62" s="8"/>
      <c r="D62" s="7"/>
    </row>
    <row r="63" spans="1:4" ht="15.6" customHeight="1">
      <c r="A63" s="8" t="s">
        <v>1984</v>
      </c>
      <c r="B63" s="7">
        <v>10270</v>
      </c>
      <c r="C63" s="8"/>
      <c r="D63" s="7"/>
    </row>
    <row r="64" spans="1:4" ht="15.6" customHeight="1">
      <c r="A64" s="6" t="s">
        <v>1985</v>
      </c>
      <c r="B64" s="7">
        <f>B65</f>
        <v>0</v>
      </c>
      <c r="C64" s="6" t="s">
        <v>1986</v>
      </c>
      <c r="D64" s="7">
        <f>D65</f>
        <v>28350</v>
      </c>
    </row>
    <row r="65" spans="1:4" ht="15.6" customHeight="1">
      <c r="A65" s="6" t="s">
        <v>1987</v>
      </c>
      <c r="B65" s="7">
        <f>B66</f>
        <v>0</v>
      </c>
      <c r="C65" s="6" t="s">
        <v>1988</v>
      </c>
      <c r="D65" s="7">
        <f>SUM(D66:D69)</f>
        <v>28350</v>
      </c>
    </row>
    <row r="66" spans="1:4" ht="15.6" customHeight="1">
      <c r="A66" s="6" t="s">
        <v>1989</v>
      </c>
      <c r="B66" s="7">
        <f>SUM(B67:B70)</f>
        <v>0</v>
      </c>
      <c r="C66" s="8" t="s">
        <v>1990</v>
      </c>
      <c r="D66" s="7">
        <v>8350</v>
      </c>
    </row>
    <row r="67" spans="1:4" ht="15.6" customHeight="1">
      <c r="A67" s="8" t="s">
        <v>1991</v>
      </c>
      <c r="B67" s="7">
        <v>0</v>
      </c>
      <c r="C67" s="8" t="s">
        <v>1992</v>
      </c>
      <c r="D67" s="7">
        <v>0</v>
      </c>
    </row>
    <row r="68" spans="1:4" ht="15.6" customHeight="1">
      <c r="A68" s="8" t="s">
        <v>1993</v>
      </c>
      <c r="B68" s="7">
        <v>0</v>
      </c>
      <c r="C68" s="8" t="s">
        <v>1994</v>
      </c>
      <c r="D68" s="7">
        <v>0</v>
      </c>
    </row>
    <row r="69" spans="1:4" ht="15.6" customHeight="1">
      <c r="A69" s="8" t="s">
        <v>1995</v>
      </c>
      <c r="B69" s="7">
        <v>0</v>
      </c>
      <c r="C69" s="8" t="s">
        <v>1996</v>
      </c>
      <c r="D69" s="7">
        <v>20000</v>
      </c>
    </row>
    <row r="70" spans="1:4" ht="15.6" customHeight="1">
      <c r="A70" s="8" t="s">
        <v>1997</v>
      </c>
      <c r="B70" s="7">
        <v>0</v>
      </c>
      <c r="C70" s="8"/>
      <c r="D70" s="7"/>
    </row>
    <row r="71" spans="1:4" ht="15.6" customHeight="1">
      <c r="A71" s="6" t="s">
        <v>1998</v>
      </c>
      <c r="B71" s="7">
        <f>B72</f>
        <v>45650</v>
      </c>
      <c r="C71" s="6" t="s">
        <v>1999</v>
      </c>
      <c r="D71" s="7">
        <f>SUM(D72:D75)</f>
        <v>0</v>
      </c>
    </row>
    <row r="72" spans="1:4" ht="15.6" customHeight="1">
      <c r="A72" s="6" t="s">
        <v>2000</v>
      </c>
      <c r="B72" s="7">
        <f>SUM(B73:B76)</f>
        <v>45650</v>
      </c>
      <c r="C72" s="8" t="s">
        <v>2001</v>
      </c>
      <c r="D72" s="7">
        <v>0</v>
      </c>
    </row>
    <row r="73" spans="1:4" ht="15.6" customHeight="1">
      <c r="A73" s="8" t="s">
        <v>2002</v>
      </c>
      <c r="B73" s="7">
        <v>45650</v>
      </c>
      <c r="C73" s="8" t="s">
        <v>2003</v>
      </c>
      <c r="D73" s="7">
        <v>0</v>
      </c>
    </row>
    <row r="74" spans="1:4" ht="15.6" customHeight="1">
      <c r="A74" s="8" t="s">
        <v>2004</v>
      </c>
      <c r="B74" s="7">
        <v>0</v>
      </c>
      <c r="C74" s="8" t="s">
        <v>2005</v>
      </c>
      <c r="D74" s="7">
        <v>0</v>
      </c>
    </row>
    <row r="75" spans="1:4" ht="15.6" customHeight="1">
      <c r="A75" s="8" t="s">
        <v>2006</v>
      </c>
      <c r="B75" s="7">
        <v>0</v>
      </c>
      <c r="C75" s="8" t="s">
        <v>2007</v>
      </c>
      <c r="D75" s="7">
        <v>0</v>
      </c>
    </row>
    <row r="76" spans="1:4" ht="15.6" customHeight="1">
      <c r="A76" s="8" t="s">
        <v>2008</v>
      </c>
      <c r="B76" s="7">
        <v>0</v>
      </c>
      <c r="C76" s="8"/>
      <c r="D76" s="7"/>
    </row>
    <row r="77" spans="1:4" ht="15.6" customHeight="1">
      <c r="A77" s="6" t="s">
        <v>2009</v>
      </c>
      <c r="B77" s="7">
        <v>0</v>
      </c>
      <c r="C77" s="6" t="s">
        <v>2010</v>
      </c>
      <c r="D77" s="7">
        <v>0</v>
      </c>
    </row>
    <row r="78" spans="1:4" ht="15.6" customHeight="1">
      <c r="A78" s="6" t="s">
        <v>2011</v>
      </c>
      <c r="B78" s="7">
        <v>0</v>
      </c>
      <c r="C78" s="6" t="s">
        <v>2012</v>
      </c>
      <c r="D78" s="7">
        <v>0</v>
      </c>
    </row>
    <row r="79" spans="1:4" ht="15.6" customHeight="1">
      <c r="A79" s="6" t="s">
        <v>2013</v>
      </c>
      <c r="B79" s="7">
        <v>0</v>
      </c>
      <c r="C79" s="6" t="s">
        <v>2014</v>
      </c>
      <c r="D79" s="7">
        <v>0</v>
      </c>
    </row>
    <row r="80" spans="1:4" ht="15.6" customHeight="1">
      <c r="A80" s="6" t="s">
        <v>2015</v>
      </c>
      <c r="B80" s="7">
        <v>18078</v>
      </c>
      <c r="C80" s="6" t="s">
        <v>2016</v>
      </c>
      <c r="D80" s="7">
        <v>6177</v>
      </c>
    </row>
    <row r="81" spans="1:4" ht="15.6" customHeight="1">
      <c r="A81" s="6" t="s">
        <v>2017</v>
      </c>
      <c r="B81" s="7">
        <f>SUM(B82:B84)</f>
        <v>0</v>
      </c>
      <c r="C81" s="6" t="s">
        <v>1004</v>
      </c>
      <c r="D81" s="7">
        <f>SUM(D82:D84)</f>
        <v>0</v>
      </c>
    </row>
    <row r="82" spans="1:4" ht="15.6" customHeight="1">
      <c r="A82" s="8" t="s">
        <v>2018</v>
      </c>
      <c r="B82" s="7">
        <v>0</v>
      </c>
      <c r="C82" s="8" t="s">
        <v>2019</v>
      </c>
      <c r="D82" s="7">
        <v>0</v>
      </c>
    </row>
    <row r="83" spans="1:4" ht="15.6" customHeight="1">
      <c r="A83" s="8" t="s">
        <v>2020</v>
      </c>
      <c r="B83" s="7">
        <v>0</v>
      </c>
      <c r="C83" s="8" t="s">
        <v>2021</v>
      </c>
      <c r="D83" s="7">
        <v>0</v>
      </c>
    </row>
    <row r="84" spans="1:4" ht="15.6" customHeight="1">
      <c r="A84" s="8" t="s">
        <v>2022</v>
      </c>
      <c r="B84" s="7">
        <v>0</v>
      </c>
      <c r="C84" s="8" t="s">
        <v>2023</v>
      </c>
      <c r="D84" s="7">
        <v>0</v>
      </c>
    </row>
    <row r="85" spans="1:4" ht="15.6" customHeight="1">
      <c r="A85" s="6" t="s">
        <v>2024</v>
      </c>
      <c r="B85" s="7">
        <v>0</v>
      </c>
      <c r="C85" s="6" t="s">
        <v>2025</v>
      </c>
      <c r="D85" s="7">
        <v>0</v>
      </c>
    </row>
    <row r="86" spans="1:4" ht="15.6" customHeight="1">
      <c r="A86" s="6" t="s">
        <v>2026</v>
      </c>
      <c r="B86" s="7">
        <v>0</v>
      </c>
      <c r="C86" s="6" t="s">
        <v>2027</v>
      </c>
      <c r="D86" s="7">
        <v>0</v>
      </c>
    </row>
    <row r="87" spans="1:4" ht="15.6" customHeight="1">
      <c r="A87" s="8"/>
      <c r="B87" s="7"/>
      <c r="C87" s="6" t="s">
        <v>2028</v>
      </c>
      <c r="D87" s="7">
        <v>0</v>
      </c>
    </row>
    <row r="88" spans="1:4" ht="15.6" customHeight="1">
      <c r="A88" s="8"/>
      <c r="B88" s="7"/>
      <c r="C88" s="6" t="s">
        <v>2029</v>
      </c>
      <c r="D88" s="7">
        <f>B91-D4-D5-D55-D60-D64-D71-D77-D78-D79-D80-D81-D85-D86-D87</f>
        <v>36173</v>
      </c>
    </row>
    <row r="89" spans="1:4" ht="15.6" customHeight="1">
      <c r="A89" s="8"/>
      <c r="B89" s="7"/>
      <c r="C89" s="6" t="s">
        <v>2030</v>
      </c>
      <c r="D89" s="7">
        <v>36173</v>
      </c>
    </row>
    <row r="90" spans="1:4" ht="15.6" customHeight="1">
      <c r="A90" s="8"/>
      <c r="B90" s="7"/>
      <c r="C90" s="6" t="s">
        <v>2031</v>
      </c>
      <c r="D90" s="7">
        <f>D88-D89</f>
        <v>0</v>
      </c>
    </row>
    <row r="91" spans="1:4" ht="15.6" customHeight="1">
      <c r="A91" s="40" t="s">
        <v>2032</v>
      </c>
      <c r="B91" s="7">
        <f>SUM(B4:B5,B55,B58:B60,B64,B71,B77:B81,B85:B86)</f>
        <v>345565</v>
      </c>
      <c r="C91" s="40" t="s">
        <v>2033</v>
      </c>
      <c r="D91" s="7">
        <f>SUM(D4:D5,D55,D60,D64,D71,D77:D81,D85:D88)</f>
        <v>345565</v>
      </c>
    </row>
  </sheetData>
  <mergeCells count="2">
    <mergeCell ref="A1:D1"/>
    <mergeCell ref="A2:D2"/>
  </mergeCells>
  <phoneticPr fontId="27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7"/>
  <sheetViews>
    <sheetView zoomScale="90" zoomScaleNormal="90" workbookViewId="0">
      <selection activeCell="C15" sqref="C15:C16"/>
    </sheetView>
  </sheetViews>
  <sheetFormatPr defaultColWidth="9" defaultRowHeight="13.5"/>
  <cols>
    <col min="1" max="1" width="47" style="44" customWidth="1"/>
    <col min="2" max="3" width="22.125" style="44" customWidth="1"/>
    <col min="4" max="16384" width="9" style="44"/>
  </cols>
  <sheetData>
    <row r="1" spans="1:3" ht="60" customHeight="1">
      <c r="A1" s="104" t="s">
        <v>2034</v>
      </c>
      <c r="B1" s="105"/>
      <c r="C1" s="105"/>
    </row>
    <row r="2" spans="1:3" ht="15" customHeight="1">
      <c r="A2" s="106" t="s">
        <v>41</v>
      </c>
      <c r="B2" s="106"/>
      <c r="C2" s="106"/>
    </row>
    <row r="3" spans="1:3" ht="17.100000000000001" customHeight="1">
      <c r="A3" s="15" t="s">
        <v>13</v>
      </c>
      <c r="B3" s="15" t="s">
        <v>1158</v>
      </c>
      <c r="C3" s="15" t="s">
        <v>2035</v>
      </c>
    </row>
    <row r="4" spans="1:3" ht="18" customHeight="1">
      <c r="A4" s="39" t="s">
        <v>2036</v>
      </c>
      <c r="B4" s="12"/>
      <c r="C4" s="12"/>
    </row>
    <row r="5" spans="1:3" ht="18" customHeight="1">
      <c r="A5" s="22" t="s">
        <v>1953</v>
      </c>
      <c r="B5" s="13"/>
      <c r="C5" s="13"/>
    </row>
    <row r="6" spans="1:3" ht="18" customHeight="1">
      <c r="A6" s="22" t="s">
        <v>1954</v>
      </c>
      <c r="B6" s="13"/>
      <c r="C6" s="13"/>
    </row>
    <row r="7" spans="1:3" ht="18" customHeight="1">
      <c r="A7" s="22" t="s">
        <v>1955</v>
      </c>
      <c r="B7" s="13"/>
      <c r="C7" s="13"/>
    </row>
    <row r="8" spans="1:3" ht="18" customHeight="1">
      <c r="A8" s="22" t="s">
        <v>1956</v>
      </c>
      <c r="B8" s="45"/>
      <c r="C8" s="45"/>
    </row>
    <row r="9" spans="1:3" ht="18" customHeight="1">
      <c r="A9" s="46" t="s">
        <v>1957</v>
      </c>
      <c r="B9" s="13"/>
      <c r="C9" s="13"/>
    </row>
    <row r="10" spans="1:3" ht="18" customHeight="1">
      <c r="A10" s="22" t="s">
        <v>1958</v>
      </c>
      <c r="B10" s="47"/>
      <c r="C10" s="47"/>
    </row>
    <row r="11" spans="1:3" ht="18" customHeight="1">
      <c r="A11" s="22" t="s">
        <v>1959</v>
      </c>
      <c r="B11" s="13"/>
      <c r="C11" s="13"/>
    </row>
    <row r="12" spans="1:3" ht="18" customHeight="1">
      <c r="A12" s="22" t="s">
        <v>1960</v>
      </c>
      <c r="B12" s="13"/>
      <c r="C12" s="13"/>
    </row>
    <row r="13" spans="1:3" ht="18" customHeight="1">
      <c r="A13" s="22" t="s">
        <v>1961</v>
      </c>
      <c r="B13" s="13"/>
      <c r="C13" s="13"/>
    </row>
    <row r="14" spans="1:3" ht="18" customHeight="1">
      <c r="A14" s="22" t="s">
        <v>1962</v>
      </c>
      <c r="B14" s="13"/>
      <c r="C14" s="13"/>
    </row>
    <row r="15" spans="1:3" ht="18" customHeight="1">
      <c r="A15" s="22" t="s">
        <v>1963</v>
      </c>
      <c r="B15" s="13"/>
      <c r="C15" s="13"/>
    </row>
    <row r="16" spans="1:3" ht="18" customHeight="1">
      <c r="A16" s="22" t="s">
        <v>1964</v>
      </c>
      <c r="B16" s="13"/>
      <c r="C16" s="13"/>
    </row>
    <row r="17" spans="1:3" ht="18" customHeight="1">
      <c r="A17" s="22" t="s">
        <v>1965</v>
      </c>
      <c r="B17" s="13"/>
      <c r="C17" s="13"/>
    </row>
    <row r="18" spans="1:3" ht="18" customHeight="1">
      <c r="A18" s="22" t="s">
        <v>1966</v>
      </c>
      <c r="B18" s="13"/>
      <c r="C18" s="13"/>
    </row>
    <row r="19" spans="1:3" ht="18" customHeight="1">
      <c r="A19" s="22" t="s">
        <v>1967</v>
      </c>
      <c r="B19" s="13"/>
      <c r="C19" s="13"/>
    </row>
    <row r="20" spans="1:3" ht="18" customHeight="1">
      <c r="A20" s="22" t="s">
        <v>1968</v>
      </c>
      <c r="B20" s="13"/>
      <c r="C20" s="13"/>
    </row>
    <row r="21" spans="1:3" ht="18" customHeight="1">
      <c r="A21" s="22" t="s">
        <v>1969</v>
      </c>
      <c r="B21" s="13"/>
      <c r="C21" s="13"/>
    </row>
    <row r="22" spans="1:3" ht="18" customHeight="1">
      <c r="A22" s="22" t="s">
        <v>1970</v>
      </c>
      <c r="B22" s="13"/>
      <c r="C22" s="13"/>
    </row>
    <row r="23" spans="1:3" ht="18" customHeight="1">
      <c r="A23" s="22" t="s">
        <v>1971</v>
      </c>
      <c r="B23" s="13"/>
      <c r="C23" s="13"/>
    </row>
    <row r="24" spans="1:3" ht="18" customHeight="1">
      <c r="A24" s="22" t="s">
        <v>241</v>
      </c>
      <c r="B24" s="13"/>
      <c r="C24" s="13"/>
    </row>
    <row r="25" spans="1:3" ht="27" customHeight="1">
      <c r="A25" s="44" t="s">
        <v>2037</v>
      </c>
    </row>
    <row r="26" spans="1:3" ht="18" customHeight="1"/>
    <row r="27" spans="1:3" ht="18" customHeight="1"/>
  </sheetData>
  <mergeCells count="2">
    <mergeCell ref="A1:C1"/>
    <mergeCell ref="A2:C2"/>
  </mergeCells>
  <phoneticPr fontId="2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一般公共决算（目录）</vt:lpstr>
      <vt:lpstr>一般公共预算收入决算表</vt:lpstr>
      <vt:lpstr>一般公共预算支出决算表</vt:lpstr>
      <vt:lpstr>一般公共预算本级支出决算表（功能分类录入表）</vt:lpstr>
      <vt:lpstr>一般公共预算本级基本支出决算表（财政拨款）</vt:lpstr>
      <vt:lpstr>一般公共预算本级基本支出经济分类决算录入表（试编）</vt:lpstr>
      <vt:lpstr>一般公共预算税收返还和转移支付表</vt:lpstr>
      <vt:lpstr>专项转移支付分地区、分项目情况表</vt:lpstr>
      <vt:lpstr>政府一般债务限额和余额情况决算表</vt:lpstr>
      <vt:lpstr>政府性基金决算（目录）</vt:lpstr>
      <vt:lpstr>政府性基金收入决算表</vt:lpstr>
      <vt:lpstr>政府性基金支出决算表</vt:lpstr>
      <vt:lpstr>本级政府性基金支出表</vt:lpstr>
      <vt:lpstr>政府性基金转移支付决算表</vt:lpstr>
      <vt:lpstr>政府专项债务限额和余额情况决算表</vt:lpstr>
      <vt:lpstr>国有资本经营决算（目录）</vt:lpstr>
      <vt:lpstr>国有资本经营预算收入决算表</vt:lpstr>
      <vt:lpstr>国有资本经营预算支出决算表</vt:lpstr>
      <vt:lpstr>国有资本经营预算转移支付决算表</vt:lpstr>
      <vt:lpstr>本级国有资本预算经营预算支出表</vt:lpstr>
      <vt:lpstr>社会保险基金决算（目录）</vt:lpstr>
      <vt:lpstr>社会保险基金收入决算表（全辖）</vt:lpstr>
      <vt:lpstr>社会保险基金收入决算表（本级）</vt:lpstr>
      <vt:lpstr>社会保险基金支出决算表（全辖）</vt:lpstr>
      <vt:lpstr>社会保险基金支出决算表（本级）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good</cp:lastModifiedBy>
  <dcterms:created xsi:type="dcterms:W3CDTF">2017-11-04T02:55:00Z</dcterms:created>
  <dcterms:modified xsi:type="dcterms:W3CDTF">2020-08-04T07:42:05Z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